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2016\REGISTRI UGOVORA i OS-a\"/>
    </mc:Choice>
  </mc:AlternateContent>
  <xr:revisionPtr revIDLastSave="0" documentId="10_ncr:100000_{BF3551BF-2906-44F7-B1FE-A695C2D101D4}" xr6:coauthVersionLast="31" xr6:coauthVersionMax="45" xr10:uidLastSave="{00000000-0000-0000-0000-000000000000}"/>
  <bookViews>
    <workbookView xWindow="28680" yWindow="-3075" windowWidth="29040" windowHeight="15840" xr2:uid="{00000000-000D-0000-FFFF-FFFF00000000}"/>
  </bookViews>
  <sheets>
    <sheet name="izvršenje do 30.09.2021." sheetId="1" r:id="rId1"/>
    <sheet name="izvršenje do 30.09.2021. (2)" sheetId="2" r:id="rId2"/>
  </sheets>
  <definedNames>
    <definedName name="_xlnm._FilterDatabase" localSheetId="0" hidden="1">'izvršenje do 30.09.2021.'!#REF!</definedName>
    <definedName name="_xlnm.Print_Titles" localSheetId="0">'izvršenje do 30.09.2021.'!$3:$3</definedName>
    <definedName name="_xlnm.Print_Area" localSheetId="0">'izvršenje do 30.09.2021.'!$A$1:$K$269</definedName>
  </definedNames>
  <calcPr calcId="179017"/>
</workbook>
</file>

<file path=xl/calcChain.xml><?xml version="1.0" encoding="utf-8"?>
<calcChain xmlns="http://schemas.openxmlformats.org/spreadsheetml/2006/main">
  <c r="A9" i="2" l="1"/>
  <c r="A10" i="2" s="1"/>
  <c r="A170" i="1" l="1"/>
  <c r="A171" i="1" s="1"/>
  <c r="A172" i="1" s="1"/>
  <c r="A173" i="1" s="1"/>
  <c r="A174" i="1" s="1"/>
  <c r="A175" i="1" s="1"/>
  <c r="A176" i="1" s="1"/>
  <c r="A177" i="1" s="1"/>
  <c r="A178" i="1" s="1"/>
  <c r="A179" i="1" s="1"/>
  <c r="A180" i="1" s="1"/>
  <c r="A181" i="1" s="1"/>
  <c r="A182" i="1" s="1"/>
  <c r="A183" i="1" s="1"/>
  <c r="A184" i="1" s="1"/>
  <c r="A185" i="1" s="1"/>
  <c r="A186" i="1" s="1"/>
  <c r="A187" i="1" s="1"/>
  <c r="A194" i="1" l="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6" i="1" s="1"/>
  <c r="A217" i="1" s="1"/>
  <c r="A221" i="1" s="1"/>
  <c r="A225" i="1" s="1"/>
  <c r="A226" i="1" s="1"/>
  <c r="A227" i="1" s="1"/>
  <c r="A228" i="1" s="1"/>
  <c r="A229" i="1" s="1"/>
  <c r="A230" i="1" s="1"/>
  <c r="A231" i="1" s="1"/>
  <c r="A233" i="1" s="1"/>
  <c r="A234" i="1" s="1"/>
  <c r="A235" i="1" s="1"/>
  <c r="A244" i="1" s="1"/>
  <c r="A246" i="1" s="1"/>
  <c r="A247" i="1" s="1"/>
  <c r="A248" i="1" s="1"/>
  <c r="A249" i="1" s="1"/>
  <c r="A251" i="1" s="1"/>
  <c r="A252" i="1" s="1"/>
  <c r="A253" i="1" s="1"/>
  <c r="A255" i="1" s="1"/>
  <c r="A256" i="1" s="1"/>
  <c r="A257" i="1" s="1"/>
  <c r="A258" i="1" s="1"/>
  <c r="A259" i="1" s="1"/>
  <c r="A260" i="1" s="1"/>
  <c r="A261" i="1" s="1"/>
  <c r="A263" i="1" s="1"/>
  <c r="A264" i="1" s="1"/>
  <c r="A265" i="1" s="1"/>
  <c r="A266" i="1" s="1"/>
  <c r="A268" i="1" s="1"/>
  <c r="A269" i="1" s="1"/>
  <c r="G241" i="1"/>
  <c r="A84" i="1" l="1"/>
  <c r="A85" i="1" s="1"/>
  <c r="A86" i="1" s="1"/>
  <c r="A87" i="1" s="1"/>
  <c r="A88" i="1" s="1"/>
  <c r="A89" i="1" s="1"/>
  <c r="A90" i="1" s="1"/>
  <c r="A91" i="1" s="1"/>
  <c r="A92" i="1" s="1"/>
  <c r="A93" i="1" s="1"/>
  <c r="A94" i="1" s="1"/>
  <c r="A96" i="1" s="1"/>
  <c r="A97" i="1" l="1"/>
  <c r="A98" i="1" s="1"/>
  <c r="A99" i="1" s="1"/>
  <c r="A100" i="1" s="1"/>
  <c r="A101" i="1" s="1"/>
  <c r="A102" i="1" s="1"/>
  <c r="A103" i="1" s="1"/>
  <c r="G113" i="1"/>
  <c r="A131" i="1"/>
  <c r="A132" i="1" s="1"/>
  <c r="A136" i="1" s="1"/>
  <c r="A137" i="1" s="1"/>
  <c r="A138" i="1" s="1"/>
  <c r="A139" i="1" s="1"/>
  <c r="A140" i="1" s="1"/>
  <c r="A141" i="1" s="1"/>
  <c r="A142" i="1" s="1"/>
  <c r="A143" i="1" s="1"/>
  <c r="A144" i="1" s="1"/>
  <c r="A145" i="1" s="1"/>
  <c r="A146" i="1" s="1"/>
  <c r="A147" i="1" s="1"/>
  <c r="A148" i="1" s="1"/>
  <c r="A105" i="1" l="1"/>
  <c r="A106" i="1" s="1"/>
  <c r="A149" i="1"/>
  <c r="A150" i="1" s="1"/>
  <c r="A151" i="1" s="1"/>
  <c r="A152" i="1" s="1"/>
  <c r="A154" i="1" s="1"/>
  <c r="A155" i="1" s="1"/>
  <c r="A156" i="1" s="1"/>
  <c r="A157" i="1" s="1"/>
  <c r="A158" i="1" s="1"/>
  <c r="A159" i="1" s="1"/>
  <c r="A160" i="1" s="1"/>
  <c r="A161" i="1" s="1"/>
  <c r="A162" i="1" s="1"/>
  <c r="A163" i="1" s="1"/>
  <c r="A164" i="1" s="1"/>
  <c r="A165" i="1" s="1"/>
  <c r="A166" i="1" s="1"/>
  <c r="H112" i="1"/>
  <c r="A108" i="1" l="1"/>
  <c r="A110" i="1" s="1"/>
  <c r="A111" i="1" s="1"/>
  <c r="A112" i="1" s="1"/>
  <c r="A6" i="1"/>
  <c r="A7" i="1" s="1"/>
  <c r="A8" i="1" s="1"/>
  <c r="A43" i="1"/>
  <c r="A44" i="1" s="1"/>
  <c r="A45" i="1" s="1"/>
  <c r="A46" i="1" s="1"/>
  <c r="A47" i="1" s="1"/>
  <c r="A48" i="1" s="1"/>
  <c r="A49" i="1" s="1"/>
  <c r="A50" i="1" s="1"/>
  <c r="A52" i="1" s="1"/>
  <c r="A53" i="1" s="1"/>
  <c r="A54" i="1" s="1"/>
  <c r="A55" i="1" s="1"/>
  <c r="A56" i="1" s="1"/>
  <c r="A57" i="1" s="1"/>
  <c r="A58" i="1" s="1"/>
  <c r="A59" i="1" s="1"/>
  <c r="A60" i="1" s="1"/>
  <c r="A61" i="1" s="1"/>
  <c r="A62" i="1" s="1"/>
  <c r="A63" i="1" s="1"/>
  <c r="A64" i="1" s="1"/>
  <c r="H47" i="1"/>
  <c r="H48" i="1"/>
  <c r="H49" i="1"/>
  <c r="H50" i="1"/>
  <c r="H52" i="1"/>
  <c r="H53" i="1"/>
  <c r="H54" i="1"/>
  <c r="H55" i="1"/>
  <c r="H56" i="1"/>
  <c r="H57" i="1"/>
  <c r="H58" i="1"/>
  <c r="H62" i="1"/>
  <c r="H63" i="1"/>
  <c r="H64" i="1"/>
  <c r="H65" i="1"/>
  <c r="H66" i="1"/>
  <c r="A67" i="1"/>
  <c r="H69" i="1"/>
  <c r="H71" i="1"/>
  <c r="H72" i="1"/>
  <c r="A73" i="1"/>
  <c r="A74" i="1" s="1"/>
  <c r="A75" i="1" s="1"/>
  <c r="A76" i="1" s="1"/>
  <c r="A77" i="1" s="1"/>
  <c r="A78" i="1" s="1"/>
  <c r="A79" i="1" s="1"/>
  <c r="H73" i="1"/>
  <c r="H74" i="1"/>
  <c r="H75" i="1"/>
  <c r="H76" i="1"/>
  <c r="H77" i="1"/>
  <c r="H78" i="1"/>
  <c r="H79" i="1"/>
  <c r="A114" i="1" l="1"/>
  <c r="A115" i="1" s="1"/>
  <c r="A116" i="1" s="1"/>
  <c r="A117" i="1" s="1"/>
  <c r="A118" i="1" s="1"/>
  <c r="A119" i="1" s="1"/>
  <c r="A120" i="1" s="1"/>
  <c r="A121" i="1" s="1"/>
  <c r="A122" i="1" s="1"/>
  <c r="A123" i="1" s="1"/>
  <c r="A124" i="1" s="1"/>
  <c r="A125" i="1" s="1"/>
  <c r="A126" i="1" s="1"/>
  <c r="A127" i="1" s="1"/>
  <c r="A9" i="1"/>
  <c r="A10" i="1" s="1"/>
  <c r="A11" i="1" l="1"/>
  <c r="A12" i="1" s="1"/>
  <c r="A13" i="1" s="1"/>
  <c r="A14" i="1" s="1"/>
  <c r="A15" i="1" s="1"/>
  <c r="A16" i="1" s="1"/>
  <c r="A17" i="1" s="1"/>
  <c r="A18" i="1" l="1"/>
  <c r="A19" i="1" s="1"/>
  <c r="A20" i="1" s="1"/>
  <c r="A21" i="1" s="1"/>
  <c r="A22" i="1" s="1"/>
  <c r="A23" i="1" s="1"/>
  <c r="A24" i="1" s="1"/>
  <c r="A25" i="1" s="1"/>
  <c r="A26" i="1" s="1"/>
  <c r="A27" i="1" s="1"/>
  <c r="A28" i="1" s="1"/>
  <c r="A29" i="1" s="1"/>
  <c r="A30" i="1" l="1"/>
  <c r="A31" i="1" s="1"/>
  <c r="A32" i="1" s="1"/>
  <c r="A33" i="1" s="1"/>
  <c r="A34" i="1" l="1"/>
  <c r="A35" i="1" s="1"/>
  <c r="A36" i="1" s="1"/>
  <c r="A37" i="1" s="1"/>
  <c r="A38" i="1" s="1"/>
  <c r="A39" i="1" s="1"/>
</calcChain>
</file>

<file path=xl/sharedStrings.xml><?xml version="1.0" encoding="utf-8"?>
<sst xmlns="http://schemas.openxmlformats.org/spreadsheetml/2006/main" count="1592" uniqueCount="1018">
  <si>
    <t>COMBIS d.o.o., Zagreb</t>
  </si>
  <si>
    <t>otvoreni postupak velike vrijednosti, čl. 31. ZJN</t>
  </si>
  <si>
    <t>Usluga održavanja sustava za upravljanje rizikom</t>
  </si>
  <si>
    <t>2015/S 002-0014717</t>
  </si>
  <si>
    <t>4-15-VV-4</t>
  </si>
  <si>
    <t>INFODOM d.o.o. Zagreb</t>
  </si>
  <si>
    <t>ATOS IT SOLUTIONS AND SERVICES d.o.o., Zagreb</t>
  </si>
  <si>
    <t>Usluga održavanja aplikativnog sustava ITMS</t>
  </si>
  <si>
    <t>2015/ 002-0008384</t>
  </si>
  <si>
    <t>23-15-VV-23</t>
  </si>
  <si>
    <t>Usluga održavanja i servis klima uređaja: Grupa 4. - PCU OSIJEK</t>
  </si>
  <si>
    <t>Usluga održavanja i servis klima uređaja: Grupa 3. - PCU SPLIT</t>
  </si>
  <si>
    <t>Usluga održavanja i servis klima uređaja: Grupa 2. - PCU RIJEKA</t>
  </si>
  <si>
    <t>PAMAJO d.o.o. Zagreb</t>
  </si>
  <si>
    <t>otvoreni postupak male vrijednosti, čl. 31. ZJN</t>
  </si>
  <si>
    <t>Usluga održavanja i servis klima uređaja: Grupa 1. - SREDIŠNJI URED I PCU ZAGREB</t>
  </si>
  <si>
    <t>2015/ 002-0014385</t>
  </si>
  <si>
    <t>15-15-MV-15</t>
  </si>
  <si>
    <t>IZO-GRAĐENJE KONZALTING d.o.o. Osijek</t>
  </si>
  <si>
    <t>Radovi na sanaciji ravnog krova , pročelja, unutarnjem uređenju te vanjskoj i unutarnjoj instalaciji plina, grijanja, vodovoda i odvodnje na zgradi u Umagu</t>
  </si>
  <si>
    <t>2015/ 002-0010111</t>
  </si>
  <si>
    <t>14-15-MV-14</t>
  </si>
  <si>
    <t>DELTRON d.o.o. Split</t>
  </si>
  <si>
    <t>Radovi na uvođenju sustava grijanja i hlađenja u CU Split</t>
  </si>
  <si>
    <t>2015/ 002-0008086</t>
  </si>
  <si>
    <t>13-15-MV-13</t>
  </si>
  <si>
    <t>30.04.2016.</t>
  </si>
  <si>
    <t>30.04.2015.</t>
  </si>
  <si>
    <t>Usluga održavanja infrastrukture informacijskog sustava</t>
  </si>
  <si>
    <t>2015/S 002-0001769</t>
  </si>
  <si>
    <t>2-15-VV-2</t>
  </si>
  <si>
    <t>AKD-ZAŠTITA d.o.o., Zagreb</t>
  </si>
  <si>
    <t>Usluga tjelesne i tehničke zaštite osoba i imovine za potrebe Carinske uprave
Grupa 10. CU KOPRIVNICA</t>
  </si>
  <si>
    <t>Usluga tjelesne i tehničke zaštite osoba i imovine za potrebe Carinske uprave
Grupa 9. CU VARAŽDIN</t>
  </si>
  <si>
    <t>POSILOVIĆ ZAŠTITA d.o.o. Zagreb</t>
  </si>
  <si>
    <t>Usluga tjelesne i tehničke zaštite osoba i imovine za potrebe Carinske uprave
Grupa 8. PCU ZAGREB</t>
  </si>
  <si>
    <t>Usluga tjelesne i tehničke zaštite osoba i imovine za potrebe Carinske uprave
Grupa 7. SUCU</t>
  </si>
  <si>
    <t>Usluga tjelesne i tehničke zaštite osoba i imovine za potrebe Carinske uprave 
Grupa 6. PCU SLAVONSKI BROD</t>
  </si>
  <si>
    <t>SOKOL MARIĆ d.o.o. Zagreb, Trg maršala Tita 8/II (OIB 11543074213</t>
  </si>
  <si>
    <t>Usluga tjelesne i tehničke zaštite osoba i imovine za potrebe Carinske uprave
Grupa 5. PCU OSIJEK</t>
  </si>
  <si>
    <t>Usluga tjelesne i tehničke zaštite osoba i imovine za potrebe Carinske uprave
Grupa 4. CU ZADAR</t>
  </si>
  <si>
    <t>007 MILETIĆ d.o.o. Solin</t>
  </si>
  <si>
    <t>Usluga tjelesne i tehničke zaštite osoba i imovine za potrebe Carinske uprave
Grupa 3. PCU SPLIT I CU SPLIT</t>
  </si>
  <si>
    <t>Usluga tjelesne i tehničke zaštite osoba i imovine za potrebe Carinske uprave
Grupa 2. CU PULA</t>
  </si>
  <si>
    <t>Usluga tjelesne i tehničke zaštite osoba i imovine za potrebe Carinske uprave
Grupa 1. PCU RIJEKA</t>
  </si>
  <si>
    <t>2015/S 002-0007465</t>
  </si>
  <si>
    <t>17-15-MV-17</t>
  </si>
  <si>
    <t>ZP: MAKROMIKRO GRUPA d.o.o., Zagreb  i STUBLIĆ IMPEX d.o.o., Sesvete</t>
  </si>
  <si>
    <t>Toneri Lexmark</t>
  </si>
  <si>
    <t>2014/S 002-0059431</t>
  </si>
  <si>
    <t>205-14-VV-205</t>
  </si>
  <si>
    <t>2015. godina</t>
  </si>
  <si>
    <t>22.738.988.25</t>
  </si>
  <si>
    <t>13.04.2015.</t>
  </si>
  <si>
    <t>APIS IT d.o.o. Zagreb</t>
  </si>
  <si>
    <t>izuzeće od primjene Zakona sukladno čl. 10. stavak 1. i  točki 12. Zakona</t>
  </si>
  <si>
    <t>Usluga korištenja, održavanja i razvoja novih funkcionalnosti, te prilagodbe zahtjevima EU informacijskog sustava Carinske uprave za razdoblje od 1.1. 2015. do 31. 3. 2015. godine</t>
  </si>
  <si>
    <t>-</t>
  </si>
  <si>
    <t>214-14-VV-214</t>
  </si>
  <si>
    <t>17.12.2014.</t>
  </si>
  <si>
    <t>COMBIS d.o.o. Zagreb</t>
  </si>
  <si>
    <t>Citrix licencirana programska oprema</t>
  </si>
  <si>
    <t>2014/S 002-0051864</t>
  </si>
  <si>
    <t>198-14-MV-198</t>
  </si>
  <si>
    <t>16.12.2014.</t>
  </si>
  <si>
    <t>BlueCoat licencirana programska oprema</t>
  </si>
  <si>
    <t>2014/S 002-0051797</t>
  </si>
  <si>
    <t>197-14-MV-197</t>
  </si>
  <si>
    <t>01.12.2014.</t>
  </si>
  <si>
    <t>Ironport licencirana programska oprema</t>
  </si>
  <si>
    <t>2014/S 002-0050232</t>
  </si>
  <si>
    <t>196-14-MV-196</t>
  </si>
  <si>
    <t>Zajednica ponuditelja: INTER CARS d.o.o. i AUTO CENTAR BULJUBAŠIĆ d.o.o.</t>
  </si>
  <si>
    <t>Održavanje i servisiranje vozila izvan jamstvenog roka, Grupa 4. - Osijek</t>
  </si>
  <si>
    <t>15.07.2015.</t>
  </si>
  <si>
    <t>AUTO HRVATSKA AUTOSERVIS  d.o.o.</t>
  </si>
  <si>
    <t>Održavanje i servisiranje vozila izvan jamstvenog roka, Grupa 3. - Split</t>
  </si>
  <si>
    <t>Održavanje i servisiranje vozila izvan jamstvenog roka, Grupa 2. - Rijeka</t>
  </si>
  <si>
    <t>23.06.2015.</t>
  </si>
  <si>
    <t>TRCZ AUTOSERVIS d.o.o.</t>
  </si>
  <si>
    <t>Održavanje i servisiranje vozila izvan jamstvenog roka, Grupa 1. - Zagreb</t>
  </si>
  <si>
    <t>2014/S 002-0046002</t>
  </si>
  <si>
    <t>185-14-MV-185</t>
  </si>
  <si>
    <t>19.12.2014.</t>
  </si>
  <si>
    <t>DOM ZDRAVLJA OSIJEK</t>
  </si>
  <si>
    <t>pregovarački postupak sukl. čl. 37 i čl.28. st.2.t.1.</t>
  </si>
  <si>
    <t xml:space="preserve"> Usluga sistematskih pregleda za djelatnike CU Osijek</t>
  </si>
  <si>
    <t>2014/S 015-0050664</t>
  </si>
  <si>
    <t>192-14-MV-192</t>
  </si>
  <si>
    <t>23.12.2015.</t>
  </si>
  <si>
    <t>POLIKLINIKA CROATIA</t>
  </si>
  <si>
    <t>4. GRUPA: Usluga sistematskih pregleda za djelatnike CU Split</t>
  </si>
  <si>
    <t>1. GRUPA: Usluga sistematski pregleda za djelatnike CU Zagreb</t>
  </si>
  <si>
    <t>23.12.2014.</t>
  </si>
  <si>
    <t>Usluga sistematskih pregleda za djelatnike Carinske uprave, po grupama</t>
  </si>
  <si>
    <t>2014/S 002-0043568</t>
  </si>
  <si>
    <t>40-14-MV-40</t>
  </si>
  <si>
    <t>18.12.2014.</t>
  </si>
  <si>
    <t>5.12.2014</t>
  </si>
  <si>
    <t>Usluga dogradnje sustava za upravljanje rizicima</t>
  </si>
  <si>
    <t>2014/S 002-0029747</t>
  </si>
  <si>
    <t>11-14-VV-11</t>
  </si>
  <si>
    <t>Održavanje IBM diskovnog sustava SVC, MDS preklopnika, Tape library i Power poslužitelja</t>
  </si>
  <si>
    <t>2014/S 002-0039114</t>
  </si>
  <si>
    <t>171-14-VV-171</t>
  </si>
  <si>
    <t>14.11.2014.</t>
  </si>
  <si>
    <t>Nabava i instalacija opreme za izgradnju bežičnog pristupa računalnoj mreži</t>
  </si>
  <si>
    <t>2014/S 002-0033791</t>
  </si>
  <si>
    <t>160-14-MV-160</t>
  </si>
  <si>
    <t>24.09.2014.</t>
  </si>
  <si>
    <t>Licence za produljenje prava korištenja licenciranog softvera IBM (Tivoli, DB2, WebSphere, Maximo)</t>
  </si>
  <si>
    <t>2014/S 002-0037559</t>
  </si>
  <si>
    <t>39-14-VV-39</t>
  </si>
  <si>
    <t>Trend micro licencirana programska oprema</t>
  </si>
  <si>
    <t>2014/S 002-0032118 i 2014/S 014-0033549</t>
  </si>
  <si>
    <t>158-14-MV-158</t>
  </si>
  <si>
    <t>29.09.2014.</t>
  </si>
  <si>
    <t>ALPHACHROM d.o.o. Zagreb</t>
  </si>
  <si>
    <t>Tekućinski kromatograf HPLC s komponentama</t>
  </si>
  <si>
    <t>2013/S 002-0086906</t>
  </si>
  <si>
    <t>176-13-MV-176</t>
  </si>
  <si>
    <t>10.04.2015.</t>
  </si>
  <si>
    <t>ZAŠTITAR-SUČIĆ d.o.o. Bjelovar</t>
  </si>
  <si>
    <t>31.03.2015.</t>
  </si>
  <si>
    <t>SOKOL MARIĆ d.o.o. Zagreb</t>
  </si>
  <si>
    <t>18.7.2014.</t>
  </si>
  <si>
    <t>07.04.2015.</t>
  </si>
  <si>
    <t>AKD-Zaštita d.o.o. Zagreb</t>
  </si>
  <si>
    <t>2014/S 002-0024978</t>
  </si>
  <si>
    <t>34-14-MV-34</t>
  </si>
  <si>
    <t xml:space="preserve">otvoreni postupak male vrijednosti, čl. 31.  ZJN
</t>
  </si>
  <si>
    <t>06.05.2015.</t>
  </si>
  <si>
    <t xml:space="preserve">Usluga održavanja i novog razvoja sustava ICROSS </t>
  </si>
  <si>
    <t>2014/S 002-0029075</t>
  </si>
  <si>
    <t>149-14-MV-149</t>
  </si>
  <si>
    <t>13.07.2015.</t>
  </si>
  <si>
    <t>Usluga održavanja sustava za Kontakt centar - CHD</t>
  </si>
  <si>
    <t>2014/S 002-0026623</t>
  </si>
  <si>
    <t>18-14-MV-18</t>
  </si>
  <si>
    <t>30.06.2015.</t>
  </si>
  <si>
    <t>VINCEK d.o.o. Radovan</t>
  </si>
  <si>
    <t>Usluga prijevoza djelatnika za potrebe Carinske uprave</t>
  </si>
  <si>
    <t>2014/S 002-0024162</t>
  </si>
  <si>
    <t>30-14-MV-30</t>
  </si>
  <si>
    <t>30.06.2014.</t>
  </si>
  <si>
    <t>STORM COMPUTERS d.o.o., Zagreb</t>
  </si>
  <si>
    <t>Licence za produljenje prava korištenja licenciranog softvera VM ware</t>
  </si>
  <si>
    <t>2014/S 002-0013494</t>
  </si>
  <si>
    <t>8-14-MV-8</t>
  </si>
  <si>
    <t>07.07.2015.</t>
  </si>
  <si>
    <t>31.05.2015.</t>
  </si>
  <si>
    <t>01.05.2015.</t>
  </si>
  <si>
    <t>Anex br. 1. Usluga održavanja sustava za upravljanje rizicima</t>
  </si>
  <si>
    <t>08.06.2015.</t>
  </si>
  <si>
    <t>Usluga održavanja sustava za upravljanje rizicima</t>
  </si>
  <si>
    <t>2014/S 002-0013469</t>
  </si>
  <si>
    <t>7-14-VV-7</t>
  </si>
  <si>
    <t>ZAŠTITA-JURENEC d.o.o. Koprivnica</t>
  </si>
  <si>
    <t>Usluga tjelesne zaštite osoba i imovine i tehničke zaštite za potrebe PCU Zagreb 2. Grupa - CU KOPRIVNICA</t>
  </si>
  <si>
    <t>otvoreni postupak male vrijednosti čl. 31. ZJN</t>
  </si>
  <si>
    <t>Usluga tjelesne zaštite osoba i imovine i tehničke zaštite za potrebe PCU Zagreb 1. Grupa - CU VARAŽDIN</t>
  </si>
  <si>
    <t>2014/S 002-0009690 ispr. 2014/S 014-0012626</t>
  </si>
  <si>
    <t>5-14-MV-5</t>
  </si>
  <si>
    <t>02.04.2015.</t>
  </si>
  <si>
    <t>GLOBAL LINK d.o.o.</t>
  </si>
  <si>
    <t>Usluge prevođenja stručnih tekstova za potrebe Carinske uprave</t>
  </si>
  <si>
    <t>2014/S 002-0011008</t>
  </si>
  <si>
    <t>4-14-MV-4</t>
  </si>
  <si>
    <t>26.11.2014.</t>
  </si>
  <si>
    <t>180 dana</t>
  </si>
  <si>
    <t>10.04.2014.</t>
  </si>
  <si>
    <t>Usluga instalacije informatičke opreme i integracija u informacijski sustav Carinske uprave</t>
  </si>
  <si>
    <t>2014/S 033-053838</t>
  </si>
  <si>
    <t>3-14-MV-3</t>
  </si>
  <si>
    <t>29.04.2015.</t>
  </si>
  <si>
    <t>BULL d.o.o. Zagreb</t>
  </si>
  <si>
    <t>18.04.2014.</t>
  </si>
  <si>
    <t>Usluge održavanja aplikativnog sustava ITMS</t>
  </si>
  <si>
    <t>2014/S 002-0004662 i   2014/S 044-073428</t>
  </si>
  <si>
    <t>2-14-VV-2</t>
  </si>
  <si>
    <t>28.02.2015.</t>
  </si>
  <si>
    <t>01.04.2014.</t>
  </si>
  <si>
    <t>2013/S 002-0103972</t>
  </si>
  <si>
    <t>97-13-VV-97</t>
  </si>
  <si>
    <t>2014/S 002-0001297</t>
  </si>
  <si>
    <t>1-14-MV-1</t>
  </si>
  <si>
    <t>2014. godina</t>
  </si>
  <si>
    <t>1 godina</t>
  </si>
  <si>
    <t>13.12.2014.</t>
  </si>
  <si>
    <t>RUBIN PROMET d.o.o. Zagreb</t>
  </si>
  <si>
    <t>14.12.2013.</t>
  </si>
  <si>
    <t>Usluga održavanja i popravaka mobilnih i fiksnih rendgen uređaja</t>
  </si>
  <si>
    <t>2013/S 002-0094467</t>
  </si>
  <si>
    <t>166-13-MV-166</t>
  </si>
  <si>
    <t>05.05.2014.</t>
  </si>
  <si>
    <t>WIENER OSIGURANJE VIENNA INSURANCE GROUP d.d., Zagreb</t>
  </si>
  <si>
    <t>10.12.2013.</t>
  </si>
  <si>
    <t>Nabava usluga osiguranja plovila
Grupa 2 - Usluge osiguranja od odgovornosti za plovila</t>
  </si>
  <si>
    <t>2013/S 002-0086659</t>
  </si>
  <si>
    <t>47-13-MV-47</t>
  </si>
  <si>
    <t>13.11.2014.</t>
  </si>
  <si>
    <t>GRADSKA TISKARA OSIJEK d.o.o. Osijek</t>
  </si>
  <si>
    <t>28.11.2013.</t>
  </si>
  <si>
    <t>Carinske tiskanice</t>
  </si>
  <si>
    <t>2013/S 002-0084050</t>
  </si>
  <si>
    <t>76-13-MV-76</t>
  </si>
  <si>
    <t>PROFESIONALNA ELEKTRONIKA d.o.o. Rijeka</t>
  </si>
  <si>
    <t>27.11.2013.</t>
  </si>
  <si>
    <t>Oprema za inspekcijski nadzor TETRA
Grupa 2: Stolni adapter za stacionarne radio uređaje</t>
  </si>
  <si>
    <t>2013/S 002-0083899</t>
  </si>
  <si>
    <t>85-13-MV-85</t>
  </si>
  <si>
    <t>04.04.2014.</t>
  </si>
  <si>
    <t>Oprema za inspekcijski nadzor TETRA
Grupa 1: TETRA bazna stanica, Software, Dimetra-IP multirelease TESS SW, TETRA    mobilni radio  uređaj</t>
  </si>
  <si>
    <t>19.11.2014.</t>
  </si>
  <si>
    <t>VODOSKOK d.d. Zagreb</t>
  </si>
  <si>
    <t>19.11.2013.</t>
  </si>
  <si>
    <t>Olovne plombe i žice za plombiranje</t>
  </si>
  <si>
    <t>2013/S 002-0081669</t>
  </si>
  <si>
    <t>75-13-MV-75</t>
  </si>
  <si>
    <t>10.09.2014.</t>
  </si>
  <si>
    <t>AUTO GAŠPARIĆ d.o.o. VELIKA GORICA</t>
  </si>
  <si>
    <t>29.10.2013.</t>
  </si>
  <si>
    <t>Grupa 3. - Održavanje i servisiranje službenih vozila marke MERCEDES u jamstvenom roku</t>
  </si>
  <si>
    <t>2013/S 002-0075196</t>
  </si>
  <si>
    <t>15.09.2014.</t>
  </si>
  <si>
    <t>AUTOCOMMERCE HRVATSKA d.o.o. Zagreb</t>
  </si>
  <si>
    <t>25.10.2013.</t>
  </si>
  <si>
    <t>Grupa 1. - Održavanje i servisiranje službenih vozila marke FIAT u jamstvenom roku</t>
  </si>
  <si>
    <t>67-13-MV-67</t>
  </si>
  <si>
    <t>30.10.2014.</t>
  </si>
  <si>
    <t>14.10.2013.</t>
  </si>
  <si>
    <t>Održavanje IBM diskovnog sustava, SVC, MDS preklopnika, Tape Library i Power poslužitelja</t>
  </si>
  <si>
    <t>2013/S 002-0072536</t>
  </si>
  <si>
    <t>99-13-MV-99</t>
  </si>
  <si>
    <t>15.12.2014.</t>
  </si>
  <si>
    <t>14 mjeseci</t>
  </si>
  <si>
    <t>17.10.2013.</t>
  </si>
  <si>
    <t>Usluga proširenja postojećeg sustava iCROSS MFRH s uslugama prilagodbe, dogradnje i implementacije za potrebe Carinske uprave</t>
  </si>
  <si>
    <t>2013/S 015-0084033</t>
  </si>
  <si>
    <t>171-13-MV-171</t>
  </si>
  <si>
    <t>TEHNOMOBIL d.o.o., Zagreb</t>
  </si>
  <si>
    <t>Usluga održavanja portal monitora</t>
  </si>
  <si>
    <t>06.09.2014.</t>
  </si>
  <si>
    <t>BIOS-INFORMATIKA d.o.o., Zagreb</t>
  </si>
  <si>
    <t>06.09.2013.</t>
  </si>
  <si>
    <t>Usluga održavanja aplikacije za carinsku tarifu i WEB stranica Carinske uprave</t>
  </si>
  <si>
    <t xml:space="preserve">2013/S 002-0043308 </t>
  </si>
  <si>
    <t>31-13-MV-31</t>
  </si>
  <si>
    <t>21.08.2014.</t>
  </si>
  <si>
    <t>21.08.2013.</t>
  </si>
  <si>
    <t>Nadogradnja funkcionalnosti na centralnoj lokaciji i zanavljanje mrežne opreme po lokacijama</t>
  </si>
  <si>
    <t>2013/S 002-0045453</t>
  </si>
  <si>
    <t>12-13-VV-12</t>
  </si>
  <si>
    <t>06.08.2014.</t>
  </si>
  <si>
    <t xml:space="preserve">AUTO HRVATSKA AUTOSERVISI d.o.o. iz Zagreba i AUTO HRVATSKA d.d. iz Zagreba </t>
  </si>
  <si>
    <t>06.08.2013.</t>
  </si>
  <si>
    <t>Održavanje i servisiranje službenih vozila u jamstvenom roku i izvan jamstvenog roka, Grupa 5. - Održavanje i servisiranje službenih vozila izvan jamstvenog roka</t>
  </si>
  <si>
    <t>2013/S 002-0049750</t>
  </si>
  <si>
    <t>31.07.2014.</t>
  </si>
  <si>
    <t xml:space="preserve">REMIX d.o.o., Osijek (PORSCHE INTER AUTO d.o.o., Zagreb, PETA BRZINA d.o.o., Škabrnja, AUTO CENTAR JESENOVIĆ d.o.o., Čakovec, PORSCHE INTER AUTO d.o.o., Zagreb, podružnica Solin, podružnica Rijeka, AUTOSERVIS DUBROVAČKI AUTOMOBILI d.o.o., AUTO KUĆA ĆIRIĆ </t>
  </si>
  <si>
    <t>31.07.2013.</t>
  </si>
  <si>
    <t>Održavanje i servisiranje službenih vozila u jamstvenom roku i izvan jamstvenog roka, Grupa 4. - Održavanje i servisiranje službenih vozila marke Škoda u jamstvenom roku</t>
  </si>
  <si>
    <t>25.07.2014.</t>
  </si>
  <si>
    <t>007 MILETIĆ d.o.o., Solin</t>
  </si>
  <si>
    <t>25.07.2013.</t>
  </si>
  <si>
    <t>Usluga tjelesne zaštite osoba i imovine za potrebe CU Pula</t>
  </si>
  <si>
    <t>2013/S 002-0047965</t>
  </si>
  <si>
    <t>41-13-MV-41</t>
  </si>
  <si>
    <t>Usluga tjelesne zaštite osoba i imovine za potrebe PCU Rijeka</t>
  </si>
  <si>
    <t>DELTRON d.o.o., Split</t>
  </si>
  <si>
    <t>Usluge redovnog i preventivnog održavanja klima uređaja za potrebe PCU Zagreb i PCU Rijeka</t>
  </si>
  <si>
    <t>2013/S 002-0046957</t>
  </si>
  <si>
    <t>13-13-MV-13</t>
  </si>
  <si>
    <t>15.07.2014.</t>
  </si>
  <si>
    <t>15.07.2013.</t>
  </si>
  <si>
    <t>Usluga tjelesne zaštite osoba i imovine za potrebe PCU Split</t>
  </si>
  <si>
    <t>2013/S 002-0047996</t>
  </si>
  <si>
    <t>17.07.2014.</t>
  </si>
  <si>
    <t>SOKOL MARIĆ d.o.o., Zagreb</t>
  </si>
  <si>
    <t>17.07.2013.</t>
  </si>
  <si>
    <t>Usluga tjelesne zaštite osoba i imovine za potrebe CU Zadar</t>
  </si>
  <si>
    <t>42-13-MV-42</t>
  </si>
  <si>
    <t>08.07.2014.</t>
  </si>
  <si>
    <t>SIGURNOST-BUZOV d.o.o., Slavonski Brod</t>
  </si>
  <si>
    <t>08.07.2013.</t>
  </si>
  <si>
    <t>Usluga tjelesne zaštite osoba i imovine za potrebe CU Slavonski Brod (2. grupa)</t>
  </si>
  <si>
    <t>2013/S 002-0043247</t>
  </si>
  <si>
    <t>22.07.2014.</t>
  </si>
  <si>
    <t>V GRUPA d.o.o., Zagreb</t>
  </si>
  <si>
    <t>22.07.2013.</t>
  </si>
  <si>
    <t>Usluga tehničke i tjelesne zaštite osoba i imovine za potrebe PCU Osijek (1. grupa)</t>
  </si>
  <si>
    <t>43-13-MV-43</t>
  </si>
  <si>
    <t>Održavanje mobilnog rendgen uređaja</t>
  </si>
  <si>
    <t>2013/S 002-0043858</t>
  </si>
  <si>
    <t>68-13-MV-68</t>
  </si>
  <si>
    <t>11.07.2014.</t>
  </si>
  <si>
    <t>ČAZMATRANS - PUTNIČKA AGENCIJA d.o.o., Zagreb</t>
  </si>
  <si>
    <t>28.06.2013.</t>
  </si>
  <si>
    <t>Usluga prijevoza djelatnika za potrebe CA Zagreb</t>
  </si>
  <si>
    <t>2013/S 002-0041191</t>
  </si>
  <si>
    <t>156-13-MV-156</t>
  </si>
  <si>
    <t>26.06.2014.</t>
  </si>
  <si>
    <t>26.06.2013.</t>
  </si>
  <si>
    <t>Usluge održavanja i servisa klima uređaja -VRF sustavi - stabilni</t>
  </si>
  <si>
    <t>2013/S 002-0037711</t>
  </si>
  <si>
    <t>9-13-MV-9</t>
  </si>
  <si>
    <t>PAMAJO d.o.o., Zagreb</t>
  </si>
  <si>
    <t>17.06.2013.</t>
  </si>
  <si>
    <t>Usluge održavanja i servisa klima uređaja - SPLIT sustavi</t>
  </si>
  <si>
    <t>29.03.2014.</t>
  </si>
  <si>
    <t>COMBIS d.o.o., Zagreb (PRAVILA d.o.o., Umag)</t>
  </si>
  <si>
    <t>29.03.2013.</t>
  </si>
  <si>
    <t>Usluga održavanja aplikativnog sustava za upravljanje rizicima</t>
  </si>
  <si>
    <t>2013/S 002-0004775</t>
  </si>
  <si>
    <t>3-13-VV-3</t>
  </si>
  <si>
    <t>31.03.2014.</t>
  </si>
  <si>
    <t>Usluga održavanja aplikativnog sustava kontakt centra</t>
  </si>
  <si>
    <t>2013/S 002-0004777</t>
  </si>
  <si>
    <t>4-13-MV-4</t>
  </si>
  <si>
    <t>27.05.2014.</t>
  </si>
  <si>
    <t>KONČAR - ELEKTRONIKA I INFORMATIKA d.d.</t>
  </si>
  <si>
    <t>06.05.2013.</t>
  </si>
  <si>
    <t>Licence za produljenje prava korištenja licenciranog softvera VMware</t>
  </si>
  <si>
    <t>2013/S 002-0022208</t>
  </si>
  <si>
    <t>8-13-MV-8</t>
  </si>
  <si>
    <t>03.04.2014.</t>
  </si>
  <si>
    <t>POSILOVIĆ D. ZAŠTITA k.d., Zagreb</t>
  </si>
  <si>
    <t>03.04.2013.</t>
  </si>
  <si>
    <t>Usluga tjelesne zaštite osoba i imovine za potrebe Središnjeg ureda</t>
  </si>
  <si>
    <t>2013/S 002-0015015</t>
  </si>
  <si>
    <t>24-12-MV-29</t>
  </si>
  <si>
    <t>BULL d.o.o., Zagreb</t>
  </si>
  <si>
    <t>11.03.2014.</t>
  </si>
  <si>
    <t>2013/S 002-0004343</t>
  </si>
  <si>
    <t>2-13-MV-2</t>
  </si>
  <si>
    <t>TRANSLATION EXPERTS HRVATSKA d.o.o., Zagreb</t>
  </si>
  <si>
    <t>04.04.2013.</t>
  </si>
  <si>
    <t>Usluga prevođenja stručnih tekstova</t>
  </si>
  <si>
    <t>2013/S 002-0009329</t>
  </si>
  <si>
    <t>1-13-MV-1</t>
  </si>
  <si>
    <t>31.01.2014.</t>
  </si>
  <si>
    <t>SECURITAS HRVATSKA d.o.o., Zagreb</t>
  </si>
  <si>
    <t>31.01.2013.</t>
  </si>
  <si>
    <t>Usluga tjelesne zaštite osoba i imovine za potrebe CA Zagreb</t>
  </si>
  <si>
    <t>2012/S 002-0080757</t>
  </si>
  <si>
    <t>55-12-MV-62</t>
  </si>
  <si>
    <t>26.02.2014.</t>
  </si>
  <si>
    <t>TEHNIČAR-COPYSERVIS d.o.o, Zagreb</t>
  </si>
  <si>
    <t>26.02.2013.</t>
  </si>
  <si>
    <t>Usluge popravaka fotokopirnih i telefaks uređaja, po pozivu</t>
  </si>
  <si>
    <t>2012/S 002-0094430</t>
  </si>
  <si>
    <t>66-12-MV-75</t>
  </si>
  <si>
    <t>ZAŠTITAR-SUČIĆ d.o.o., Bjelovar</t>
  </si>
  <si>
    <t>30.01.2013.</t>
  </si>
  <si>
    <t xml:space="preserve">Usluga tjelesne zaštite osoba i imovine  i tehničke zaštite za potrebe CA Varaždin CI Koprivnica (Upravna zgrada) </t>
  </si>
  <si>
    <t>Usluga tjelesne zaštite osoba i imovine za potrebe CA Varaždin</t>
  </si>
  <si>
    <t>2012/ S 002-0077261</t>
  </si>
  <si>
    <t>221-12-MV-244</t>
  </si>
  <si>
    <t>2013. godina</t>
  </si>
  <si>
    <t>Konačni ukupni iznos plaćen temeljem ugovora</t>
  </si>
  <si>
    <t>Datum konačnog izvršenja ugovora</t>
  </si>
  <si>
    <t>Razdoblje na koje je sklopljen ugovor</t>
  </si>
  <si>
    <t>Iznos sklopljenog ugovora                      s PDV-om</t>
  </si>
  <si>
    <t>Datum sklapanja ugovora</t>
  </si>
  <si>
    <t>Vrsta provedenog postupka</t>
  </si>
  <si>
    <t>Predmet ugovora</t>
  </si>
  <si>
    <t>Broj objave</t>
  </si>
  <si>
    <t>Ev. broj nabave</t>
  </si>
  <si>
    <t>Red. br.</t>
  </si>
  <si>
    <t>22-15-MV-22</t>
  </si>
  <si>
    <t>Usluga  prijevoza djelatnika</t>
  </si>
  <si>
    <t>2015/S 002-0019137</t>
  </si>
  <si>
    <t>32-15-VV-32</t>
  </si>
  <si>
    <t>Računalna oprema za potrebe nadogradnje centralne i backup lokacije za ostvarenje visoke raspoloživosti</t>
  </si>
  <si>
    <t>2015/S 002-0019426</t>
  </si>
  <si>
    <t>COMBIS d.o.o., Zagreb, Baštijanova 52/a; OIB 91678676896</t>
  </si>
  <si>
    <t>Aneks br. 1</t>
  </si>
  <si>
    <t xml:space="preserve"> - </t>
  </si>
  <si>
    <t>16-15-MV-16</t>
  </si>
  <si>
    <t>2015/S 002-0019352</t>
  </si>
  <si>
    <t>03.06.2015.</t>
  </si>
  <si>
    <t>04.11.2015.</t>
  </si>
  <si>
    <t>02.06.2016.</t>
  </si>
  <si>
    <t>LEADTECH d.o.o. Zagreb,Ožujska 1 (OIB 77561704304)</t>
  </si>
  <si>
    <t>Anex br. 1. (nova vrijednost ugovora)</t>
  </si>
  <si>
    <t>21-15-MV-21</t>
  </si>
  <si>
    <t>2015/S 002-0021405</t>
  </si>
  <si>
    <t>Usluga sistematskih pregleda
1. GRUPA - GRAD ZAGREB</t>
  </si>
  <si>
    <t>11-15-MV-11</t>
  </si>
  <si>
    <t>2015/ 002-0023439</t>
  </si>
  <si>
    <t>Usluga održavanja mobilnog rendgen uređaja (RAPISCAN)</t>
  </si>
  <si>
    <t>28-15-MV-28</t>
  </si>
  <si>
    <t>2015/S 002-0020996</t>
  </si>
  <si>
    <t>Radovi na izvedbi nove fasade, unutarnje i vanjske stolarije zgrade, preuređenja učionice, sanitarnih prostorija, 
podopolagačkih radova i prostora za pregled vozila u CU Split</t>
  </si>
  <si>
    <t>30-15-MV-30</t>
  </si>
  <si>
    <t>2015/S 002-002151</t>
  </si>
  <si>
    <t>Usluga održavanja sustava za Kontakt centar KC/HD</t>
  </si>
  <si>
    <t>41-15-MV-41</t>
  </si>
  <si>
    <t>27-15-MV-27</t>
  </si>
  <si>
    <t>33-15-VV-33</t>
  </si>
  <si>
    <t>31-15-VV-31</t>
  </si>
  <si>
    <t>7-15-MV-7</t>
  </si>
  <si>
    <t>2015/S 002-0026023</t>
  </si>
  <si>
    <t>2015/S 002-0026958</t>
  </si>
  <si>
    <t>2015/S 002-0027474</t>
  </si>
  <si>
    <t xml:space="preserve">2015/S 002-0028618 </t>
  </si>
  <si>
    <t xml:space="preserve">2015/S 002-0030075 </t>
  </si>
  <si>
    <t>Trend Micro licencirana programska oprema</t>
  </si>
  <si>
    <t>Nabava, instalacija i proširenje sustava neprekidnog napajanja (UPS) informacijskog sustava Carinske uprave</t>
  </si>
  <si>
    <t>Produženje održavanja IBM storage sustava</t>
  </si>
  <si>
    <t>Licence za produljenje prava korištenja licenciranog softvera IBM (TIVOLI,DB2, WebSphere, Maximo i MQ)</t>
  </si>
  <si>
    <t>Zanavljanje mrežne opreme SU i centralna lokacija</t>
  </si>
  <si>
    <t>21.08.2015.</t>
  </si>
  <si>
    <t>01.09.2015.</t>
  </si>
  <si>
    <t>1.10.2015.</t>
  </si>
  <si>
    <t>27.10.2015.</t>
  </si>
  <si>
    <t>20.08.2016.</t>
  </si>
  <si>
    <t>30.11.2015.</t>
  </si>
  <si>
    <t>30.09.2016.</t>
  </si>
  <si>
    <t>28.9.2016.</t>
  </si>
  <si>
    <t xml:space="preserve">Zajednica ponuditelja: COMBIS d.o.o., Zagreb, Baštijanova 52/a (OIB 91678676896) i V.V.G. d.o.o., Zagreb, Naselak 19 (OIB 56798374420) </t>
  </si>
  <si>
    <t>42-15-MV-42</t>
  </si>
  <si>
    <t>Sistematski pregledi za potrebe CU Rijeka, CU Osijek i CU Split
1. Grupa - grad RIJEKA</t>
  </si>
  <si>
    <t>Sistematski pregledi za potrebe CU Rijeka, CU Osijek i CU Split
2. Grupa - grad OSIJEK</t>
  </si>
  <si>
    <t>2015/S 002-0031292</t>
  </si>
  <si>
    <t>Sistematski pregledi za potrebe CU Rijeka, CU Osijek i CU Split
3. Grupa - grad SPLIT</t>
  </si>
  <si>
    <t>20.10.2015.</t>
  </si>
  <si>
    <t>26.10.2015.</t>
  </si>
  <si>
    <t>29.10.2015.</t>
  </si>
  <si>
    <t>20.01.2016.</t>
  </si>
  <si>
    <t>26.01.2016.</t>
  </si>
  <si>
    <t>29.01.2016.</t>
  </si>
  <si>
    <t>PRO-VITA medicina rada, Rijeka Trpimirova 2 (OIB 57502456908)</t>
  </si>
  <si>
    <t>POLIKLINIKA SUNCE, Trnjanska c. 108, Zagreb (OIB 28499414661)</t>
  </si>
  <si>
    <t>37-15-MV-37</t>
  </si>
  <si>
    <t>38-15-MV-38</t>
  </si>
  <si>
    <t>39-15-MV-39</t>
  </si>
  <si>
    <t>Usluga održavanja licencirane programske opreme - IronPort</t>
  </si>
  <si>
    <t>Usluga održavanja licencirane programske opreme - Bluecoat</t>
  </si>
  <si>
    <t>Usluga održavanja licencirane programske opreme - Citrix</t>
  </si>
  <si>
    <t>2015/S 002-0031527</t>
  </si>
  <si>
    <t>2015/S 002-0031370</t>
  </si>
  <si>
    <t>2015/S 002-0031267</t>
  </si>
  <si>
    <t>23.10.2015.</t>
  </si>
  <si>
    <t>29.09.2015.</t>
  </si>
  <si>
    <t>21.09.2015.</t>
  </si>
  <si>
    <t>10.11.2015.</t>
  </si>
  <si>
    <t>19.10.2015.</t>
  </si>
  <si>
    <t>43-15-MV-43</t>
  </si>
  <si>
    <t>2015/S 002-0031945</t>
  </si>
  <si>
    <t>Prijenosna računala i prijenosni pisači</t>
  </si>
  <si>
    <t>11.11.2015.</t>
  </si>
  <si>
    <t>11.05.2016.</t>
  </si>
  <si>
    <t>18-15-MV-18</t>
  </si>
  <si>
    <t>2015/S 002-0030556</t>
  </si>
  <si>
    <t>Uređaj za određivanje oktanskog i cetanskog broja i karakterizaciju benzinskog i dizelskog goriva</t>
  </si>
  <si>
    <t>12.11.2015.</t>
  </si>
  <si>
    <t>11.11.2016.</t>
  </si>
  <si>
    <t>ROFA d.o.o., Zaprešić, Jelice Jug 25; OIB 46610011399</t>
  </si>
  <si>
    <t>pregovarački postupak male vrijednosti čl. 37. i čl. 28. st. 2. toč. 2. ZJN</t>
  </si>
  <si>
    <t>Nabava usluge tjelesne zaštite osoba i imovine za potebe CU Središnji ured i PCU Zagreb:1. Grupa: CU Središnji ured</t>
  </si>
  <si>
    <t>HEDOM d.o.o. Zagreb, Velika cesta 28; OIB 62485998118</t>
  </si>
  <si>
    <t>LEADTECH d.o.o. Zagreb,Ožujska 1; OIB 77561704304</t>
  </si>
  <si>
    <t xml:space="preserve">    2.390.000 ,00</t>
  </si>
  <si>
    <t>Anex br. 1. ugovora (nova vrijednost ugovora)</t>
  </si>
  <si>
    <t>Nabava usluge tjelesne zaštite osoba i imovine za potebe CU Središnji ured i PCU Zagreb:2. Grupa: PCU Zagreb</t>
  </si>
  <si>
    <t>35-15-MV-35</t>
  </si>
  <si>
    <t>Carinski vjesnik</t>
  </si>
  <si>
    <t>44-15-VV-44</t>
  </si>
  <si>
    <t>Održavanje i servisiranje vozila</t>
  </si>
  <si>
    <t>2015/S 002-0039290</t>
  </si>
  <si>
    <t>2016/S 015-0006893</t>
  </si>
  <si>
    <t>INSTITUT ZA JAVNE FINANCIJE, Zagreb, Smičiklasova 21
(OIB: 41683226810)</t>
  </si>
  <si>
    <t>pregovarački postupak male vrijednosti,  
čl. 37. ZJN</t>
  </si>
  <si>
    <t>36-15-VV-36</t>
  </si>
  <si>
    <t>Održavanje infrastrukture informacijskog sustava</t>
  </si>
  <si>
    <t>2015/S 002-0039866</t>
  </si>
  <si>
    <t>4-16-MV-4</t>
  </si>
  <si>
    <t>2016/S 002-0005478</t>
  </si>
  <si>
    <t>MEDITERAN SECURITY d.o.o., Zadar, Veslačka 12 (OIB: 25272825447)</t>
  </si>
  <si>
    <t>Usluga tjelesne i tehničke zaštite osoba i imovine za potrebe Carinske uprave 
Grupa 2. Usluga tjelesne zaštite osoba i imovine za potrebe CU Pula</t>
  </si>
  <si>
    <t xml:space="preserve">Usluga tjelesne i tehničke zaštite osoba i imovine za potrebe Carinske uprave 
Grupa 3. Usluga tjelesne zaštite osoba i imovine za potrebe PCU Split </t>
  </si>
  <si>
    <t>Usluga tjelesne i tehničke zaštite osoba i imovine za potrebe Carinske uprave 
Grupa 3. Usluga tjelesne zaštite osoba i imovine za potrebe CU Split</t>
  </si>
  <si>
    <t>Usluga tjelesne i tehničke zaštite osoba i imovine za potrebe Carinske uprave 
Grupa 4. Usluga tjelesne zaštite osoba i imovine za potrebe CU Zadar</t>
  </si>
  <si>
    <t>Usluga tjelesne i tehničke zaštite osoba i imovine za potrebe Carinske uprave
Grupa 5. Usluga tehničke i tjelesne zaštite osoba i imovine za potrebe PCU Osijek</t>
  </si>
  <si>
    <t>Usluga tjelesne i tehničke zaštite osoba i imovine za potrebe Carinske uprave
Grupa 6. Usluga tjelesne zaštite osoba i imovine za potrebe CU Slavonski Brod</t>
  </si>
  <si>
    <t>Usluga tjelesne i tehničke zaštite osoba i imovine za potrebe Carinske uprave
Grupa 7. Usluga tjelesne zaštite osoba i imovine za potrebe Središnjeg ureda CU</t>
  </si>
  <si>
    <t>Usluga tjelesne i tehničke zaštite osoba i imovine za potrebe Carinske uprave
Grupa 8. Usluga tjelesne zaštite osoba i imovine za potrebe PCU Zagreb</t>
  </si>
  <si>
    <t>Usluga tjelesne i tehničke zaštite osoba i imovine za potrebe Carinske uprave
Grupa 9. Usluga tjelesne zaštite osoba i imovine za potrebe CU Varaždin</t>
  </si>
  <si>
    <t>Usluga tjelesne i tehničke zaštite osoba i imovine za potrebe Carinske uprave
Grupa 10. Usluga tehničke i tjelesne zaštite osoba i imovine za potrebe CU Koprivnica</t>
  </si>
  <si>
    <t>ZAŠTITA JURENEC d.o.o., Koprivnica, Frana Galovića 10 (OIB: 59366171025)</t>
  </si>
  <si>
    <t>PIT BULL d.o.o., Split, Gundulićeva 26a 
(OIB: 97543165195)</t>
  </si>
  <si>
    <t>SIGURNOST d.o.o., Osijek, Gundulićeva 5 
(OIB: 77306500476)</t>
  </si>
  <si>
    <t>SIGURNOST d.o.o., Osijek, Gundulićeva 5
(OIB: 77306500476)</t>
  </si>
  <si>
    <t>POSILOVIĆ ZAŠTITA d.o.o., Zagreb, Lj. Posavskog 14
(OIB: 63051259879)</t>
  </si>
  <si>
    <t>POSILOVIĆ ZAŠTITA d.o.o., Zagreb, Lj. Posavskog 14 
(OIB: 63051259879)</t>
  </si>
  <si>
    <t>AKD ZAŠTITA d.o.o., Zagreb, Savska cesta 28 
(OIB: 09253797076)</t>
  </si>
  <si>
    <t>2-16-VV-2</t>
  </si>
  <si>
    <t>2016/S 002-0005266</t>
  </si>
  <si>
    <t>ATOS IT d.o.o., Zagreb, Heinzelova 69 
(OIB: 78920611325)</t>
  </si>
  <si>
    <t>2016/S 015-0009000</t>
  </si>
  <si>
    <t>5-16-MV-5</t>
  </si>
  <si>
    <t>Povećanje brzine usluga prijenosa podataka sa back up-om (SLA)</t>
  </si>
  <si>
    <t>pregovarački postupak male vrijednosti,  
čl. 28. i 37. ZJN</t>
  </si>
  <si>
    <t>HRVATSKI TELEKOM d.d. Zagreb, Savska cesta 32 
(OIB 81793146560)</t>
  </si>
  <si>
    <t>INTER CARS d.o.o., Zaprešić, Krapinska 37 (OIB: 46564276045)
podizvršitelji:  PERAK AUTO d.o.o., Dubrovnik, AUTOCENTAR BULJUBAŠIĆ d.o.o., Osijek, obrt ŽABAC, Metković, 40 BOX - KUNDIĆ d.o.o., Opatija, AUTOKUĆA LONGIN d.o.o., Zadar, AUTO KUĆA ĆIRIĆ d.o.o., Slavonski Brod, AUTO KUĆA BEBIĆ d.o.o., Split, AUTO CENTAR DAKRA d.o.o., Varaždin, obrt SERVISNI CENTAR GELENĐER, Zagreb</t>
  </si>
  <si>
    <t>Aneks br.1. Ugovora (nova vrijednost ugovora)</t>
  </si>
  <si>
    <t>05.10.2015.</t>
  </si>
  <si>
    <t>16.10.2015.</t>
  </si>
  <si>
    <t>10.03.2016.</t>
  </si>
  <si>
    <t>31.03.2016.</t>
  </si>
  <si>
    <t>30.03.2016.</t>
  </si>
  <si>
    <t>29.02.2016.</t>
  </si>
  <si>
    <t>14.05.2016.</t>
  </si>
  <si>
    <t>13.05.2016.</t>
  </si>
  <si>
    <t>Usluga tjelesne i tehničke zaštite osoba i imovine za potrebe Carinske uprave 
Grupa 1. Usluga tjelesne zaštite osoba i imovine za potrebe PCU Rijeka</t>
  </si>
  <si>
    <t>007 MILETIĆ d.o.o., Solin, Kralja Zvonimira 75 
(OIB: 67028344067)</t>
  </si>
  <si>
    <t>COMBIS d.o.o., Zagreb (podizvršitelj: PRAVILA d.o.o. Umag)</t>
  </si>
  <si>
    <t>3-16-MV-3</t>
  </si>
  <si>
    <t>2016/S 002-0009725</t>
  </si>
  <si>
    <t>Usluga održavanja fiksnih i mobilnih portal monitora (DZRNS i SLD)</t>
  </si>
  <si>
    <t>LEADTECH d.o.o., Zagreb, Ožujska 1 
(OIB: 77561704304)</t>
  </si>
  <si>
    <t>13-16-MV-13</t>
  </si>
  <si>
    <t>2016/S 002-0010059</t>
  </si>
  <si>
    <t>Licencirana programska oprema za potrebe pohrane podataka</t>
  </si>
  <si>
    <t>COMBIS d.o.o., Zagreb, Baštijanova 52/a 
(OIB: 91678676896)</t>
  </si>
  <si>
    <t>14-16-MV-14</t>
  </si>
  <si>
    <t>2016/S 002-0010870</t>
  </si>
  <si>
    <t>Sistematski pregledi 
Grupa 1. - Usluga sistematskih pregleda na području grada Zagreba</t>
  </si>
  <si>
    <t>POLIKLINIKA MEDIRAD, Zlatar, Martinečka 7 
(OIB: 72521999231)</t>
  </si>
  <si>
    <t>10-16-MV-10</t>
  </si>
  <si>
    <t>2016/S 002-0010718</t>
  </si>
  <si>
    <t>Usluga održavanja sustava za kontakt centar - KC/HD</t>
  </si>
  <si>
    <t>8-16-MV-8</t>
  </si>
  <si>
    <t>2016/S 002-0016110</t>
  </si>
  <si>
    <t>Licence za produljenje prava korištenja licenciranog softvera Trend Micro (antivirus, antispam, Deep Security)</t>
  </si>
  <si>
    <t>1-16-MV-1</t>
  </si>
  <si>
    <t>2016/S 002-0013393</t>
  </si>
  <si>
    <t>Službena odora - veste</t>
  </si>
  <si>
    <t>SKIPLET d.o.o., Rakitje, Bestovje, Rakitska cesta 104 (OIB: 84644623296)</t>
  </si>
  <si>
    <t>12-16-VV-12</t>
  </si>
  <si>
    <t>2016/S 002-0013481</t>
  </si>
  <si>
    <t>Nadogradnja sigurnosnih uređaja na centralnoj komunikacijskoj lokaciji i zanavljanje mrežne opreme</t>
  </si>
  <si>
    <t>/</t>
  </si>
  <si>
    <t>9-16-VV-9A</t>
  </si>
  <si>
    <t>2016/S 002-0018258</t>
  </si>
  <si>
    <t>Licence za produljenje prava korištenja licenciranog softvera IBM (Tivoli, DB2, WebSphere, Maximo i MQ)</t>
  </si>
  <si>
    <t>25-16-VV-25</t>
  </si>
  <si>
    <t>2016/S 002-0017703</t>
  </si>
  <si>
    <t>Usluga održavanja IBM storage sustava</t>
  </si>
  <si>
    <t>30-16-MV-30</t>
  </si>
  <si>
    <t>2016/S 002-0018398</t>
  </si>
  <si>
    <t>Usluga sistematskih pregleda
Grupa 3. Usluga sistematskih predmeta na području grada Splita</t>
  </si>
  <si>
    <t>POLIKLINIKA CROATIA ZDRAVSTVENO OSIGURANJE, Zagreb, Vukovarska 20 
(OIB: 80848401890)</t>
  </si>
  <si>
    <t>Usluga sistematskih pregleda
Grupa 2. Usluga sistematskih predmeta na području grada Rijeke</t>
  </si>
  <si>
    <t>26-16-MV-26</t>
  </si>
  <si>
    <t>2016/S 002-0020359</t>
  </si>
  <si>
    <t>Održavanje licencirane programske opreme - IronPort</t>
  </si>
  <si>
    <t>23-16-MV-23</t>
  </si>
  <si>
    <t>2016/S 002-0020303</t>
  </si>
  <si>
    <t>Održavanje licencirane programske opreme - BlueCoat</t>
  </si>
  <si>
    <t>22-16-MV-22</t>
  </si>
  <si>
    <t>2016/S 002-0020126</t>
  </si>
  <si>
    <t>Održavanje licencirane programske opreme - Citrix</t>
  </si>
  <si>
    <t>2016. godina</t>
  </si>
  <si>
    <t>27-16-MV-27</t>
  </si>
  <si>
    <t>2016/S 002-0010898</t>
  </si>
  <si>
    <t>Usluga prijevoza djelatnika</t>
  </si>
  <si>
    <t>VINCEK d.o.o., Radovan, Završje Podbelsko 6 
(OIB: 96055453244)</t>
  </si>
  <si>
    <t>12.1.</t>
  </si>
  <si>
    <t>Dodatak br. 1. Ugovoru (nova vrijednost Ugovora)</t>
  </si>
  <si>
    <t>19.08.2016.</t>
  </si>
  <si>
    <t>29.07.2016.</t>
  </si>
  <si>
    <t>03.06.2016.</t>
  </si>
  <si>
    <t>27.11.2015.</t>
  </si>
  <si>
    <t>28.10.2016.</t>
  </si>
  <si>
    <t>25.08.2016.</t>
  </si>
  <si>
    <t>24.09.2015.</t>
  </si>
  <si>
    <t>21.12.2015.</t>
  </si>
  <si>
    <t>30.10.2015.</t>
  </si>
  <si>
    <t>04.12.2015.</t>
  </si>
  <si>
    <t>26.11.2015.</t>
  </si>
  <si>
    <t>22.12.2015.</t>
  </si>
  <si>
    <t>18.08.2016.</t>
  </si>
  <si>
    <t>22.09.2016.</t>
  </si>
  <si>
    <t>17-16-MV-17</t>
  </si>
  <si>
    <t>2016/S 002-0021549</t>
  </si>
  <si>
    <t>Usluga održavanja rendgen uređaja (RAPISCAN)</t>
  </si>
  <si>
    <t>19-16-MV-19</t>
  </si>
  <si>
    <t>2016/S 002-0023397</t>
  </si>
  <si>
    <t>Računala (AIO, ThinClient)</t>
  </si>
  <si>
    <t>11-16-VV-11</t>
  </si>
  <si>
    <t>2016/S 002-0021557</t>
  </si>
  <si>
    <t>Nadogradnja infrastrukture za potrebe backupa okoline virtualnih radnih stanica</t>
  </si>
  <si>
    <t>24-16-MV-24</t>
  </si>
  <si>
    <t>2016/S 002-0021742</t>
  </si>
  <si>
    <t>Uredski namještaj
Grupa 1. Ergonomska radna stolica sa fiksnim rukonaslonima</t>
  </si>
  <si>
    <t>PRIMAT-RD d.o.o., Hrvatski Leskovac, Zastavnice 11 
(OIB: 03868412563)</t>
  </si>
  <si>
    <t>Uredski namještaj
Grupa 2. Konferencijska stolica</t>
  </si>
  <si>
    <t>DIDACTA d.o.o., Slavonski Brod, Slavonska 2 
(OIB: 23345558826)</t>
  </si>
  <si>
    <t>jednostavna nabava</t>
  </si>
  <si>
    <t>MATIĆ d.o.o., Velika Gorica, Kolodvorska 137 
(OIB: 76598425509)</t>
  </si>
  <si>
    <t>31-16-MV-31</t>
  </si>
  <si>
    <t>2016/S 002-0025134</t>
  </si>
  <si>
    <t>Radovi na sustavu grijanja i hlađenja u zgradi CU Slavonski Brod</t>
  </si>
  <si>
    <t>EMAX d.o.o., Osijek, Vinkovačka 104 
(OIB: 01316531064)</t>
  </si>
  <si>
    <t>517.939,50 kn bez PDV-a (prijenos porezne obveze na Naručitelja)</t>
  </si>
  <si>
    <t>Carinski vjesnik za 2017. godinu</t>
  </si>
  <si>
    <t>29-16-MV-29</t>
  </si>
  <si>
    <t>2017/S 015-0000236</t>
  </si>
  <si>
    <t>pregovarački postupak male vrijednosti bez prethodne objave, čl. 37. i čl. 27. st. 2. t. 2. ZJN</t>
  </si>
  <si>
    <t>2-17-JV-2</t>
  </si>
  <si>
    <t>Tlačna proba spremnika stabilnog sustava za gašenje požara plinom FM-200 i izdavanje atesta na lokacijama Područni carinski ured Zagreb i Područni carinski ured Rijeka</t>
  </si>
  <si>
    <t>narudžbenica</t>
  </si>
  <si>
    <t>PRST d.o.o., Zagreb, Petrovaradinska 1B 
(OIB: 06031854470)</t>
  </si>
  <si>
    <t>DOM ZDRAVLJA MUP-a RH, Zagreb, Šarengradska 3 
(OIB: 10561585601)</t>
  </si>
  <si>
    <t>DOM ZDRAVLJA VARAŽDINSKE ŽUPANIJE, Varaždin, Kolodvorska 20 
(OIB: 04489447850)</t>
  </si>
  <si>
    <t>3-17-JV-3</t>
  </si>
  <si>
    <t>6.240,00 (oslobođeno plaćanja PDV-a)</t>
  </si>
  <si>
    <t>2.800,00 (ponuditelj nije u sustavu PDV-a)</t>
  </si>
  <si>
    <t>85-16-BV-85</t>
  </si>
  <si>
    <t>Dodatni razvoj licencirane programske opreme EurotaxGlass zbog izmjena Zakona o trošarinama</t>
  </si>
  <si>
    <t>8.962,43 eura bez PDV-a (CU je obveznik plaćanja PDV-a)</t>
  </si>
  <si>
    <t>EUROTAX d.o.o., Slovenija, Ljubljana, Dunajska cesta 51 (VAT broj: SI98037170)</t>
  </si>
  <si>
    <t>Usluga održavanja klima uređaja u sistem sali Rijeka i Zagreb</t>
  </si>
  <si>
    <t>DELTRON d.o.o., Split, Vukovarska 148 
(OIB: 36118056137)</t>
  </si>
  <si>
    <t>5-17-JV-5</t>
  </si>
  <si>
    <t>jedna (1) godina od primopredaje Zapisnika o izvršenoj usluzi</t>
  </si>
  <si>
    <t>3.937,50 (oslobođeno plaćanja PDV-a)</t>
  </si>
  <si>
    <t>DOM ZDRAVLJA OSIJEK, Osijek, Park kralja Petra Krešimira IV 6 (OIB: 17004513580)</t>
  </si>
  <si>
    <t>700,00 bez PDV-a</t>
  </si>
  <si>
    <t>USTANOVA ZA ZDRAVSTVENU SKRB GLAVIĆ, Dubrovnik, Ćire Carića 3 (OIB: 71625691382)</t>
  </si>
  <si>
    <t>Održavanje i servisiranje službenih vozila</t>
  </si>
  <si>
    <t>28-16-MV-28</t>
  </si>
  <si>
    <t>2016/S 002-0029878</t>
  </si>
  <si>
    <t>INTER CARS d.o.o., Zaprešić, Krapinska 37 (OIB: 46564276045)</t>
  </si>
  <si>
    <t>Nabava i instalacija baterija sustava neprekidnog napajanja (UPS) informacijskog sustava Carinske uprave</t>
  </si>
  <si>
    <t>4-17-JV-4</t>
  </si>
  <si>
    <t>COMBIS d.o.o., Zagreb, Baštijanova 52/a 
(OIB: 91678676896) podugovaratelj: 
INFOTEL d.o.o., Zagreb, Gacka 12a (OIB: 22796506384)</t>
  </si>
  <si>
    <t>44-17-JV-44</t>
  </si>
  <si>
    <t>jedna (1) godina od  Zapisnika o primopredaji</t>
  </si>
  <si>
    <t xml:space="preserve">COMBIS d.o.o., Zagreb, Baštijanova 52/a 
(OIB: 91678676896) </t>
  </si>
  <si>
    <t>COMBIS d.o.o., Zagreb, Baštijanova 52/a 
(OIB: 91678676896) podizvršitelj: INGEMARK d.o.o., Zagreb, Palinovečka 29 (OIB: 02854892746)</t>
  </si>
  <si>
    <t>2016/S 002-0028008</t>
  </si>
  <si>
    <t>Usluga nadogradnje aplikativnog sustava ITMS</t>
  </si>
  <si>
    <t>18 mjeseci od dana početka izvršenja usluge, ali ne kasnije od 01.10.2018.</t>
  </si>
  <si>
    <t>Produženje prava korištenja programske opreme VMware</t>
  </si>
  <si>
    <t>1-17-JV-1</t>
  </si>
  <si>
    <t>Radovi na priključku plina u zgradu CU Slavonski Brod</t>
  </si>
  <si>
    <t>64.970,00 kn bez PDV-a</t>
  </si>
  <si>
    <t>24 mjeseca od izvršene primopredaje radova</t>
  </si>
  <si>
    <t>TERMOPLIN d.o.o., Bukovlje, Vrankovci, Slavonska 115A (OIB: 20785593605)</t>
  </si>
  <si>
    <t>20.1.</t>
  </si>
  <si>
    <t>22.1.</t>
  </si>
  <si>
    <t>23.1.</t>
  </si>
  <si>
    <t>26.1.</t>
  </si>
  <si>
    <t>2017. godina</t>
  </si>
  <si>
    <t>29.12.2016.</t>
  </si>
  <si>
    <t>28.03.2017.</t>
  </si>
  <si>
    <t>28.02.2017.</t>
  </si>
  <si>
    <t>31.03.2017.</t>
  </si>
  <si>
    <t>04.04.2017.</t>
  </si>
  <si>
    <t>02.12.2016.</t>
  </si>
  <si>
    <t>30.11.2016.</t>
  </si>
  <si>
    <t>30.12.2016.</t>
  </si>
  <si>
    <t>21.03.2017.</t>
  </si>
  <si>
    <t>17.03.2017.</t>
  </si>
  <si>
    <t>07.04.2017.</t>
  </si>
  <si>
    <t>21.02.2017.</t>
  </si>
  <si>
    <t>30.03.2017.</t>
  </si>
  <si>
    <t>12.08.2016.</t>
  </si>
  <si>
    <t>11.08.2016.</t>
  </si>
  <si>
    <t>10.08.2016.</t>
  </si>
  <si>
    <t>08.07.2016.</t>
  </si>
  <si>
    <t>04.08.2016.</t>
  </si>
  <si>
    <t>Naziv ponuditelja s kojima je sklopljen ugovor (podizvršitelj, podisporučitelj, podizvoditelj, podugovaratelj)</t>
  </si>
  <si>
    <t>SPECIJALISTIČKA ORDINACIJA MEDICINE RADA dr. sc. Jadranka Božin - Juračić, Rijeka, Ive Marinkovića 11 (OIB: 47637657078)</t>
  </si>
  <si>
    <t>20-16-VV-20</t>
  </si>
  <si>
    <t>2016/S 002-0029334</t>
  </si>
  <si>
    <t>Usluga održavanja računalne i mrežne infrastrukture informacijskog sustava</t>
  </si>
  <si>
    <t xml:space="preserve">COMBIS d.o.o., Zagreb, Hektorovićeva 2 (OIB: 91678676896) </t>
  </si>
  <si>
    <t>15-17-JV-15</t>
  </si>
  <si>
    <t>GLOBAL LINK d.o.o., Zagreb, Prisavlje 2 (OIB: 18706682425)</t>
  </si>
  <si>
    <t>68-17-JV-68</t>
  </si>
  <si>
    <t>Radovi na preuređenju poslovnog prostora u zgradi PCU Zagreb</t>
  </si>
  <si>
    <t>310.856,00 kn bez PDV-a (prijenos porezne obveze)</t>
  </si>
  <si>
    <t>EDING d.o.o., Zagreb, Froudeova 9 (OIB: 04662316393)</t>
  </si>
  <si>
    <t>77-17-JV-77</t>
  </si>
  <si>
    <t>Usluga sanitarne zaštite</t>
  </si>
  <si>
    <t>SANITACIJA d.o.o., Zagreb, Nalješkovićeva 45 (OIB: 85987734468)</t>
  </si>
  <si>
    <t>343.888,00 kn bez PDV-a (prijenos porezne obveze)</t>
  </si>
  <si>
    <t>1-17-MV-1</t>
  </si>
  <si>
    <t>2017/S 0F2-0006536</t>
  </si>
  <si>
    <t>Produženje prava za korištenje programske opreme za Citrix</t>
  </si>
  <si>
    <t>otvoreni postupak male vrijednosti, čl. 86. ZJN</t>
  </si>
  <si>
    <t>jedna (1) godina od datuma u Zapisniku o primopredaji</t>
  </si>
  <si>
    <t>45-17-JV-45</t>
  </si>
  <si>
    <t>Nabava uređaja za brušenje i poliranje uzoraka</t>
  </si>
  <si>
    <t>BITUS d.o.o., Zagreb, Tuškanova 38 (OIB: 96103018363)</t>
  </si>
  <si>
    <t>22-17-JV-22</t>
  </si>
  <si>
    <t>PASTOR TVA d.d., Rakitje, Novačka 2 (OIB: 17140959007)</t>
  </si>
  <si>
    <t xml:space="preserve">ART STYLE KRALJEVIĆ d.o.o., Zagreb, Šetalište 150. brigade 10 (OIB: 72647805312) </t>
  </si>
  <si>
    <t>Usluga soboslikarskih radova</t>
  </si>
  <si>
    <t>78-17-JV-78</t>
  </si>
  <si>
    <t>43.475,00 kn bez PDV-a (prijenos porezne obveze)</t>
  </si>
  <si>
    <t>48-17-JV-48</t>
  </si>
  <si>
    <t>Produženje prava za korištenje programske opreme za CommVault</t>
  </si>
  <si>
    <t>76-17-JV-76</t>
  </si>
  <si>
    <t>Radovi na sustavu grijanja i hlađenja u PCU Split</t>
  </si>
  <si>
    <t>INDUSTRY IMPEX d.o.o., Split, Vranjički put 48 (OIB: 91625159237)</t>
  </si>
  <si>
    <t>13-17-MV-13</t>
  </si>
  <si>
    <t>AUTOBUSNI PRIJEVOZ d.o.o., Varaždin, Gospodarska 56 (OIB: 15263066301)</t>
  </si>
  <si>
    <t>Usluga prijevoza službenika Zagreb - Varaždin - Zagreb</t>
  </si>
  <si>
    <t>2017/S 0F2-0007237</t>
  </si>
  <si>
    <t>11-17-MV-11</t>
  </si>
  <si>
    <t>2017/S 0F2-0008185</t>
  </si>
  <si>
    <t>SIGURNOST d.o.o., Osijek, Ivana Gundulića 5 (OIB: 77306500476)</t>
  </si>
  <si>
    <t>69-17-JV-69</t>
  </si>
  <si>
    <t>Usluga izrade projektne dokumentacije uređenja PCU Osijek</t>
  </si>
  <si>
    <t>TEHNOINVEST d.o.o., Zagreb, Supilova 7a (OIB: 87207761909)</t>
  </si>
  <si>
    <t>GRADSKA SIGURNOST ŠIMAC I SIN d.o.o., Split, Kroz Smrdečac 45 (OIB: 16003380887)</t>
  </si>
  <si>
    <t>9-17-MV-9</t>
  </si>
  <si>
    <t>2017/S 0F2-0010897</t>
  </si>
  <si>
    <t>Usluga održavanja sustava Kontakt Centar</t>
  </si>
  <si>
    <t>18-17-MV-18</t>
  </si>
  <si>
    <t>2017/S 0F2-0010550</t>
  </si>
  <si>
    <t>LEADTECH d.o.o., Zagreb, Ožujska 1 (OIB: 77561704304)</t>
  </si>
  <si>
    <t>7-17-MV-7</t>
  </si>
  <si>
    <t>2017/S 0F2-0007989</t>
  </si>
  <si>
    <t>123.000,00 kn bez PDV-a (usluga oslobođena plaćanja PDV-a)</t>
  </si>
  <si>
    <t>POLIKLINIKA CROATIA ZDRAVSTVENO OSIGURANJE, Zagreb, Ulica grada Vukovara 20 (OIB: 80848401890)</t>
  </si>
  <si>
    <t>173.641,00 kn bez PDV-a (usluga oslobođena plaćanja PDV-a)</t>
  </si>
  <si>
    <t>POLIKLINIKA AVIVA, Zagreb, Nemetova 2 (OIB: 01916835772)</t>
  </si>
  <si>
    <t>007 MILETIĆ d.o.o., Solin, Kralja Zvonimira 75 (OIB: 67028344067)</t>
  </si>
  <si>
    <t>27-17-JV-27</t>
  </si>
  <si>
    <t>Voda za piće</t>
  </si>
  <si>
    <t>6-17-VV-6</t>
  </si>
  <si>
    <t>Usluga održavanja sustava ITMS</t>
  </si>
  <si>
    <t>2017/S 0F2-0010136</t>
  </si>
  <si>
    <t>otvoreni postupak velike vrijednosti, čl. 86. ZJN</t>
  </si>
  <si>
    <r>
      <t xml:space="preserve">ATOS IT SOLUTIONS AND SERVICES d.o.o., Zagreb, Heinzelova 69 (OIB: 78920611325)
</t>
    </r>
    <r>
      <rPr>
        <b/>
        <sz val="10"/>
        <rFont val="Times New Roman"/>
        <family val="1"/>
        <charset val="238"/>
      </rPr>
      <t xml:space="preserve">podugovaratelj: </t>
    </r>
    <r>
      <rPr>
        <sz val="10"/>
        <rFont val="Times New Roman"/>
        <family val="1"/>
        <charset val="238"/>
      </rPr>
      <t xml:space="preserve">COMBIS d.o.o., Zagreb, Hektorovićeva 2 (OIB: 91678676896) </t>
    </r>
  </si>
  <si>
    <t>OŠTRIĆ O.K. d.o.o., Kaštel Sućurac, Suvača 10 (OIB: 73768929782)</t>
  </si>
  <si>
    <t>195.941,00 kn bez PDV-a (prijenos porezne obveze)</t>
  </si>
  <si>
    <t>Dodatak br. 2. Ugovoru (nova vrijednost Ugovora)</t>
  </si>
  <si>
    <t>388.522,00 kn bez PDV-a (prijenos porezne obveze)</t>
  </si>
  <si>
    <t>5-17-MV-5</t>
  </si>
  <si>
    <t>2017/S 0F2-0006068</t>
  </si>
  <si>
    <t>PROJEKT JEDNAKO RAZVOJ d.o.o., Zagreb, Petrovaradinska 1 (OIB: 0957509931)</t>
  </si>
  <si>
    <t>80-17-JV-80</t>
  </si>
  <si>
    <t>Elektroinstalaterski radovi</t>
  </si>
  <si>
    <t>COMBIS d.o.o., Zagreb, Hektorovićeva 2 
(OIB: 91678676896)</t>
  </si>
  <si>
    <t>aneks Ugovoru (nova vrijednost Ugovora)</t>
  </si>
  <si>
    <t>IZO-GRAĐENJE KONZALTING d.o.o., Osijek, Dunavska 43 (OIB: 93060978072)</t>
  </si>
  <si>
    <t>70-17-JV-70</t>
  </si>
  <si>
    <t>Radovi na adaptaciji zgrade PCU Rijeka</t>
  </si>
  <si>
    <t>469.802,50 kn bez PDV-a (prijenos porezne obveze)</t>
  </si>
  <si>
    <t>10-17-VV-10</t>
  </si>
  <si>
    <t>Usluga održavanja i dodatnog razvoja sustava iCROSS za potrebe pisarnice</t>
  </si>
  <si>
    <t>INFODOM d.o.o., Zagreb, Andrije Žaje 61 (OIB: 99054430142)</t>
  </si>
  <si>
    <t xml:space="preserve">2017/S 0F2-0012902 </t>
  </si>
  <si>
    <t>Usluga zanavljanja i nadogradnje mrežne i sigurnosne opreme</t>
  </si>
  <si>
    <t>8-17-VV-8</t>
  </si>
  <si>
    <t>2017/S 0F2-0012751</t>
  </si>
  <si>
    <t>16-17-MV-16</t>
  </si>
  <si>
    <t>2017/S 0F2-0015836</t>
  </si>
  <si>
    <t>Usluga produženja prava za korištenje programske opreme za TrendMicro (Antivirus, Antispam, Deep Security)</t>
  </si>
  <si>
    <t>16.06.2017.</t>
  </si>
  <si>
    <t>05.06.2017.</t>
  </si>
  <si>
    <t>07.07.2017.</t>
  </si>
  <si>
    <t>17.11.2016.</t>
  </si>
  <si>
    <t>28.07.2017.</t>
  </si>
  <si>
    <t>18.11.2016.</t>
  </si>
  <si>
    <t>PRO VITA MEDICINA RADA USTANOVA ZA ZDRAVSTVENU SKRB, Rijeka, Trpimirova 2 
(OIB: 57502456908)</t>
  </si>
  <si>
    <t>12.05.2017.</t>
  </si>
  <si>
    <t>31.05.2017.</t>
  </si>
  <si>
    <t>01.08.2017.</t>
  </si>
  <si>
    <t>09.06.2017.</t>
  </si>
  <si>
    <t>79.855,85 
(prijenos porezne obveze)</t>
  </si>
  <si>
    <t>25.08.2017.</t>
  </si>
  <si>
    <t>14.07.2017.</t>
  </si>
  <si>
    <t>MIHA-MONT d.o.o., Jastrebarsko, Novo Selo Okićko 17 (OIB: 20853629947)</t>
  </si>
  <si>
    <t>Nabava i ugradnja sanitarne opreme</t>
  </si>
  <si>
    <r>
      <rPr>
        <sz val="10"/>
        <color theme="0"/>
        <rFont val="Times New Roman"/>
        <family val="1"/>
        <charset val="238"/>
      </rPr>
      <t>1</t>
    </r>
    <r>
      <rPr>
        <sz val="10"/>
        <rFont val="Times New Roman"/>
        <family val="1"/>
      </rPr>
      <t>3-17</t>
    </r>
  </si>
  <si>
    <t>Održavanje sustava iCROSS</t>
  </si>
  <si>
    <t>Usluga preventivnog i interventnog održavanja  aplikacijske opreme iCROSS i Help Desk</t>
  </si>
  <si>
    <t>ATOS IT d.o.o., Zagreb, Heinzelova 69 (OIB: 78920611325)</t>
  </si>
  <si>
    <t>82-17-JV-82</t>
  </si>
  <si>
    <t>37-17-JV-37</t>
  </si>
  <si>
    <t>Održavanje sustava FM 200</t>
  </si>
  <si>
    <t>Klima uređaji Carinskog ureda Zadar</t>
  </si>
  <si>
    <t>PASTOR INŽENJERING d.d., Rakitje, Novačka cesta 2 (OIB: 55598634637)</t>
  </si>
  <si>
    <t>86-17-JV-86</t>
  </si>
  <si>
    <t>Sanacija krovišta u CU Zadar, PCU Split</t>
  </si>
  <si>
    <t xml:space="preserve">obrt HIDROIZOLACIJA "JURE", vl. Jure Medić, Neviđane, Neviđane 223 (OIB: 70924685366) </t>
  </si>
  <si>
    <t>25.1.</t>
  </si>
  <si>
    <t>Aneks Ugovoru (nova vrijednost Ugovora)</t>
  </si>
  <si>
    <t>4-17-VV-4</t>
  </si>
  <si>
    <t>2017/S 0F2-0010186</t>
  </si>
  <si>
    <t>Rendgenski uređaj i specijalizirani trening - HERCULE III</t>
  </si>
  <si>
    <t>Zajednica ponuditelja:
SECURITAS HRVATSKA d.o.o., Zagreb, Zagrebačka cesta 145/a (OIB: 33679708526) i NUCTECH WARSAW COMPANY LIMITED Sp. z.o.o., Poljska, Warszawa Mazovieckie, ul. Pandy 18, 02-202 (porezni broj: 107-000-24-24)</t>
  </si>
  <si>
    <t>14-17-VV-14</t>
  </si>
  <si>
    <t>2017/S 0F2-0018898</t>
  </si>
  <si>
    <t>Produženje prava za korištenje programske opreme za IBM</t>
  </si>
  <si>
    <t>Zajednica ponuditelja: COMBIS d.o.o., Zagreb, Hektorovićeva 2 
(OIB: 91678676896) i SV GROUP d.o.o., Zagreb, Albrechtova 32 (OIB: 54853989214)</t>
  </si>
  <si>
    <t>31-17-JV-31</t>
  </si>
  <si>
    <t>EUROKOD PISAČIĆ d.o.o., Zagreb, Rudeška cesta 16 (OIB: 83291048420)</t>
  </si>
  <si>
    <t>E.T.V. MONTAŽA d.o.o., Zaprešić, Sljemenska cesta 36 (OIB: 77102074902)</t>
  </si>
  <si>
    <t>15-17-VV-15</t>
  </si>
  <si>
    <t>2017/S 0F2-0020057</t>
  </si>
  <si>
    <t>Usluga održavanja IBM storage</t>
  </si>
  <si>
    <t>90-17-JV-90</t>
  </si>
  <si>
    <t>Sanacija ravnog krova u Zračnoj luci Zagreb</t>
  </si>
  <si>
    <t>60 dana od primopredaje</t>
  </si>
  <si>
    <t>Konzultantske usluge za provedbu interne revizije sustava upravljanja informacijskom sigurnošću</t>
  </si>
  <si>
    <t>Popravak uređaja Shimadzu HPLC/DAD/RID</t>
  </si>
  <si>
    <t>60-17-JV-60</t>
  </si>
  <si>
    <t>88-17-JV-88</t>
  </si>
  <si>
    <t>ZAVOD ZA INFORMATIČKU DJELATNOST HRVATSKE d.o.o., Zagreb, Trg Mažuranića 8/III (OIB: 34774399108)</t>
  </si>
  <si>
    <t xml:space="preserve">SHIMADZU d.o.o., Zagreb, Zavrtnica 17 (OIB: 16214531266) </t>
  </si>
  <si>
    <t>7-17-JV-7</t>
  </si>
  <si>
    <t>Usluga odvoza i uništenja oduzete robe u carinskim prekršajima</t>
  </si>
  <si>
    <t>KEMIS-TERMOCLEAN d.o.o., Zagreb, Slavonska avenija 26/4 (OIB: 47719259482)</t>
  </si>
  <si>
    <t>Usluga održavanja aplikativnog sustava iCROSS za kolovoz 2017. godine</t>
  </si>
  <si>
    <t>Tehnička pomoć Operativnog programa - Učinkoviti ljudski potencijali</t>
  </si>
  <si>
    <t>COMBIS d.o.o., Zagreb, Baštijanova 52/a (OIB: 91678676896)</t>
  </si>
  <si>
    <t xml:space="preserve">POLIKLINIKA CROATIA zdravstveno osiguranje, Vukovarska 20, Zagreb; OIB: 80848401890  </t>
  </si>
  <si>
    <t xml:space="preserve">Poliklinika Medirad, Zlatar, Martinečka 7; OIB: 72521999231 </t>
  </si>
  <si>
    <t xml:space="preserve">Čazmatrans d.o.o., Zagreb, Držićeva 4; OIB 87679956140 </t>
  </si>
  <si>
    <t>07.09.2017.</t>
  </si>
  <si>
    <t>30.10.2017.</t>
  </si>
  <si>
    <t>23.11.2017.</t>
  </si>
  <si>
    <t>27.01.2017.</t>
  </si>
  <si>
    <t>08.05.2017.</t>
  </si>
  <si>
    <t>20.12.2017.</t>
  </si>
  <si>
    <t>27.10.2017.</t>
  </si>
  <si>
    <t>13.12.2017.</t>
  </si>
  <si>
    <t>18.12.2017.</t>
  </si>
  <si>
    <t>10.11.2017.</t>
  </si>
  <si>
    <t>92-17-JV-92</t>
  </si>
  <si>
    <t>Radovi na sanaciji ravnog krova u PCU Zagreb</t>
  </si>
  <si>
    <t>RANUS d.o.o., Zagreb, Stubička 44 (OIB: 65348127386)</t>
  </si>
  <si>
    <t>91-17-JV-91</t>
  </si>
  <si>
    <t>Potrošni materijal - papirna konfekcija i ostali potrošni materijal za specijalne uređaje</t>
  </si>
  <si>
    <t>5.12.2018., odnosno do zaključenja OS-a SDUSJN-a</t>
  </si>
  <si>
    <t>TAPESS d.o.o., Kastav, Radna zona Žegoti 5c (OIB: 22248533094)</t>
  </si>
  <si>
    <t>17-17-MV-17</t>
  </si>
  <si>
    <t>2017/S 0F2-0023514</t>
  </si>
  <si>
    <t>Usluga održavanja rendgen uređaja (IPA 2007)</t>
  </si>
  <si>
    <t>94-17-JV-94</t>
  </si>
  <si>
    <t>Carinske iskaznice</t>
  </si>
  <si>
    <t>AGENCIJA ZA KOMERCIJALNU DJELATNOST d.o.o., Zagreb, Savska cesta 31 (OIB: 58843087891)</t>
  </si>
  <si>
    <t>97-17-JV-97</t>
  </si>
  <si>
    <t>Nabava i izmjena kontrolne ploče</t>
  </si>
  <si>
    <t>ROFA d.o.o., Zaprešić, Jelice Jug 25 (OIB: 46610011399)</t>
  </si>
  <si>
    <t>26-17-MV-26</t>
  </si>
  <si>
    <t>2017/S 0F2-0021249</t>
  </si>
  <si>
    <t>USTANOVA ZA ZDRAVSTVENU SKRB PRO VITA MEDICINA RADA, Rijeka, Trpimirova 2 (OIB: 57502456908)</t>
  </si>
  <si>
    <t>25-17-JV-25</t>
  </si>
  <si>
    <t>Usluga osiguranja plovila</t>
  </si>
  <si>
    <t>ALLIANZ ZAGREB d.d., Zagreb, Heinzelova 70 (OIB: 23759810849)</t>
  </si>
  <si>
    <t>RU-VE d.o.o., Sveta Nedelja - Brezje, Ulica Vladimira Nazora 10 (OIB: 88470929840)</t>
  </si>
  <si>
    <t>87-17-JV-87</t>
  </si>
  <si>
    <t>Pumpe za uzimanje uzoraka naftnih derivata</t>
  </si>
  <si>
    <t>23-17-MV-23</t>
  </si>
  <si>
    <t>2017/S 0F2-0023428</t>
  </si>
  <si>
    <t>Produženje prava za korištenje programske opreme za IronPort</t>
  </si>
  <si>
    <t>22-17-MV-22</t>
  </si>
  <si>
    <t>2017/S 0F2-0023874</t>
  </si>
  <si>
    <t>Produženje prava za korištenje programske opreme za BlueCoat</t>
  </si>
  <si>
    <t>95-17-JV-95</t>
  </si>
  <si>
    <t>Instalacija Microsoft Office 365 programskog paketa</t>
  </si>
  <si>
    <t>Dodatak br. 1. Ugovoru - produljenje trajanja ugovora</t>
  </si>
  <si>
    <t>Opskrba električnom energijom</t>
  </si>
  <si>
    <t>1.7.2018. ili do okončanja postupka javne nabave provedenog od strane SDUSJN-a</t>
  </si>
  <si>
    <t xml:space="preserve">HEP - OPSKRBA d.o.o., Zagreb, Ulica grada Vukovara 37 (OIB: 63073332379) </t>
  </si>
  <si>
    <t>14-17-JV-14</t>
  </si>
  <si>
    <t>Grafičke i tiskarske usluge, usluge kopiranja i uvezivanja - tiskanje samo-kopirnih obrazaca</t>
  </si>
  <si>
    <t>MOJ URED d.o.o., Jastrebarsko, Trešnjevka 59 (OIB: 80058362188)</t>
  </si>
  <si>
    <t>96-17-JV-96</t>
  </si>
  <si>
    <t>Radovi na izmjeni rasvjete na VI. katu zgrade PCU Rijeka</t>
  </si>
  <si>
    <t xml:space="preserve">RETEL d.o.o., Zagreb, Sveti Duh 2-10 (OIB: 75715390821) </t>
  </si>
  <si>
    <t>36-17-JV-36</t>
  </si>
  <si>
    <t>Usluga dodatnog razvoja sustava za upravljanje IT imovinom - ASSET</t>
  </si>
  <si>
    <t>21-17-JV-21</t>
  </si>
  <si>
    <t>Usluga održavanja detektora gustoće materijala (IPA 2007)</t>
  </si>
  <si>
    <t>52-17-JV-52</t>
  </si>
  <si>
    <t>Laboratorijski potrošni materijal</t>
  </si>
  <si>
    <t>32-16-VV-32</t>
  </si>
  <si>
    <t>Dodatak br. 1. Ugovoru - nova vrijednost ugovora</t>
  </si>
  <si>
    <t>499.574,64 kn bez PDV-a (prijenos porezne obveze)</t>
  </si>
  <si>
    <t>Dodatak br. 1. Ugovoru (produljenje trajanja ugovora)</t>
  </si>
  <si>
    <t>Dodatak br. 1. Ugovora (nova vrijednost ugovora)</t>
  </si>
  <si>
    <t>14.12.2017.</t>
  </si>
  <si>
    <t>23.02.2018.</t>
  </si>
  <si>
    <t>15.12.2017.</t>
  </si>
  <si>
    <t>30.06.2017.</t>
  </si>
  <si>
    <t>29.12.2017.</t>
  </si>
  <si>
    <t>12.09.2017.</t>
  </si>
  <si>
    <t>31.10.2017.</t>
  </si>
  <si>
    <t>28.02.2018.</t>
  </si>
  <si>
    <t>26.01.2018.</t>
  </si>
  <si>
    <t>22.01.2018.</t>
  </si>
  <si>
    <t>28.12.2017.</t>
  </si>
  <si>
    <t>15.03.2018.</t>
  </si>
  <si>
    <t>10.01.2018.</t>
  </si>
  <si>
    <t>82.674,00 kn bez PDV-a (prijenos porezne obveze)</t>
  </si>
  <si>
    <t>101.122,66 kn bez PDV-a (prijenos porezne obveze)</t>
  </si>
  <si>
    <t>19.1.</t>
  </si>
  <si>
    <t>19.2.</t>
  </si>
  <si>
    <t>20.2.</t>
  </si>
  <si>
    <t>44.1.</t>
  </si>
  <si>
    <t>42.1.</t>
  </si>
  <si>
    <t>50.1.</t>
  </si>
  <si>
    <t>59.1.</t>
  </si>
  <si>
    <t>65.1.</t>
  </si>
  <si>
    <t>79.1.</t>
  </si>
  <si>
    <t>Dodatak br. 1. Ugovoru (produljenje roka izvršenja usluge)</t>
  </si>
  <si>
    <t>75.1.</t>
  </si>
  <si>
    <t>Dodatak br. 1. Ugovoru (produljenje roka trajanja ugovora)</t>
  </si>
  <si>
    <t>43.1.</t>
  </si>
  <si>
    <t>Dodatak br. 1. ugovoru (nova vrijednost ugovora i produljenje trajanja ugovora)</t>
  </si>
  <si>
    <t>Usluga tjelesne zaštite osoba i imovine i tehničke zaštite za potrebe CU
Grupa 1. Usluga tjelesne zaštite osoba i imovine za potrebe Područnog carinskog ureda Rijeka</t>
  </si>
  <si>
    <t xml:space="preserve">Grupa 2. Usluga tjelesne zaštite osoba i imovine za potrebe Carinskog ureda Pula </t>
  </si>
  <si>
    <t xml:space="preserve">Usluga tjelesne zaštite osoba i imovine i tehničke zaštite za potrebe CU
Grupa 3. Usluga tjelesne zaštite osoba i imovine za potrebe Područnog carinskog ureda Split i Carinskog ureda Split </t>
  </si>
  <si>
    <t xml:space="preserve">Usluga tjelesne zaštite osoba i imovine i tehničke zaštite za potrebe CU
Grupa 4. Usluga tjelesne zaštite osoba i imovine za potrebe Carinskog ureda Zadar </t>
  </si>
  <si>
    <t xml:space="preserve">Usluga tjelesne zaštite osoba i imovine i tehničke zaštite za potrebe CU
Grupa 5. Usluga tehničke i tjelesne zaštite osoba i imovine za potrebe Područnog carinskog ureda Osijek </t>
  </si>
  <si>
    <t xml:space="preserve">Usluga tjelesne zaštite osoba i imovine i tehničke zaštite za potrebe CU
Grupa 6. Usluga tjelesne zaštite osoba i imovine za potrebe Carinskog ureda Slavonski Brod </t>
  </si>
  <si>
    <t>Liječnički pregledi za dobivanje uvjerenja o zdravstvenoj sposobnosti za držanje i nošenje oružja 
Grupa 1. Usluga liječničkih pregleda na području grada Zagreba</t>
  </si>
  <si>
    <t>Liječnički pregledi za dobivanje uvjerenja o zdravstvenoj sposobnosti za držanje i nošenje oružja 
Grupa 2. Usluga liječničkih pregleda na području grada Varaždina</t>
  </si>
  <si>
    <t>Liječnički pregledi za dobivanje uvjerenja o zdravstvenoj sposobnosti za držanje i nošenje oružja 
Grupa 3. Usluga liječničkih pregleda na području grada Rijeke</t>
  </si>
  <si>
    <t>Liječnički pregledi za dobivanje uvjerenja o zdravstvenoj sposobnosti za držanje i nošenje oružja 
Grupa 4. Usluga liječničkih pregleda na području grada Pule</t>
  </si>
  <si>
    <t>Liječnički pregledi za dobivanje uvjerenja o zdravstvenoj sposobnosti za držanje i nošenje oružja 
Grupa 5. Usluga liječničkih pregleda na području grada Osijeka</t>
  </si>
  <si>
    <t>Liječnički pregledi za dobivanje uvjerenja o zdravstvenoj sposobnosti za držanje i nošenje oružja 
Grupa 6. Usluga liječničkih pregleda na području grada Vukovara</t>
  </si>
  <si>
    <t>Liječnički pregledi za dobivanje uvjerenja o zdravstvenoj sposobnosti za držanje i nošenje oružja 
Grupa 7. Usluga liječničkih pregleda na području grada Splita
Grupa 8. Usluga liječničkih pregleda na području grada Zadra
Grupa 9. Usluga liječničkih pregleda na području grada Metkovića</t>
  </si>
  <si>
    <t>Liječnički pregledi za dobivanje uvjerenja o zdravstvenoj sposobnosti za držanje i nošenje oružja 
Grupa 10. Usluga liječničkih pregleda na području grada Dubrovnika</t>
  </si>
  <si>
    <t>Usluga održavanja vatrogasnih aparata
Grupa 1. Središnji ured Carinske uprave i Područni carinski ured Zagreb
Grupa 2. Područni carinski ured Osijek
Grupa 3. Područni carinski ured Rijeka</t>
  </si>
  <si>
    <t>Usluga tjelesne i tehničke zaštite osoba i imovine
Grupa 3. Usluga tjelesne zaštite osoba i imovine za potrebe Područnog carinskog ureda Osijek</t>
  </si>
  <si>
    <t>Usluga tjelesne i tehničke zaštite osoba i imovine
Grupa 4. Usluga tjelesne zaštite osoba i imovine za potrebe Područnog carinskog ureda Zagreb</t>
  </si>
  <si>
    <t>Usluga tjelesne i tehničke zaštite osoba i imovine
Grupa 5. Usluga tjelesne zaštite osoba i imovine za potrebe Carinske uprave Središnjeg ureda</t>
  </si>
  <si>
    <t>Usluga tjelesne i tehničke zaštite osoba i imovine
Grupa 2. Usluga tjelesne zaštite osoba i imovine za potrebe Područnog carinskog ureda Split</t>
  </si>
  <si>
    <t>Usluga sistematskih pregleda službenika
Grupa 4. Usluga sistematskih pregleda na području grada Splita</t>
  </si>
  <si>
    <t>Usluga sistematskih pregleda službenika
Grupa 1. Usluga sistematskih pregleda na području grada Zagreba</t>
  </si>
  <si>
    <t>Usluga tjelesne i tehničke zaštite osoba i imovine
Grupa 1. Usluga tjelesne zaštite osoba i imovine za potrebe Područnog carinskog ureda Rijeka</t>
  </si>
  <si>
    <t>Usluga održavanja vatrogasnih aparata
Grupa 4. Područni carinski ured Split</t>
  </si>
  <si>
    <t>Održavanje vatrodojavnih centrala i izdavanje atesta 
Grupa 1. Održavanje vatrodojavnih sustava proizvođača Pastor, tip Initial</t>
  </si>
  <si>
    <t>Održavanje vatrodojavnih centrala i izdavanje atesta
Grupa 4. Održavanje vatrodojavnih sustava proizvođača Zettler, Expert</t>
  </si>
  <si>
    <t>Održavanje vatrodojavnih centrala i izdavanje atesta 
Grupa 3. Održavanje vatrodojavnih sustava proizvođača Notifier</t>
  </si>
  <si>
    <t>Održavanje vatrodojavnih centrala i izdavanje atesta 
Grupa 2. Održavanje vatrodojavnih sustava proizvođača Esser</t>
  </si>
  <si>
    <t>Usluga liječničkih pregleda zaposlenika Carinske uprave
Grupa 2. - Usluga liječničkih pregleda na području grada Rijeke</t>
  </si>
  <si>
    <t>REGISTAR UGOVORA O JAVNOJ NABAVI</t>
  </si>
  <si>
    <t>08.05.2018.</t>
  </si>
  <si>
    <t>17.10.2018.</t>
  </si>
  <si>
    <t>08.06.2018.</t>
  </si>
  <si>
    <t>23.05.2018.</t>
  </si>
  <si>
    <t>14.08.2017.</t>
  </si>
  <si>
    <t>30.07.2018.</t>
  </si>
  <si>
    <t>27.07.2018.</t>
  </si>
  <si>
    <t>10.08.2018.</t>
  </si>
  <si>
    <t>26.07.2018.</t>
  </si>
  <si>
    <t>09.11.2018.</t>
  </si>
  <si>
    <t>27.08.2018.</t>
  </si>
  <si>
    <t>21.09.2018.</t>
  </si>
  <si>
    <t>09.11.2017.</t>
  </si>
  <si>
    <t>06.07.2018.</t>
  </si>
  <si>
    <t>28.06.2018.</t>
  </si>
  <si>
    <t>05.10.2018.</t>
  </si>
  <si>
    <t>04.10.2018.</t>
  </si>
  <si>
    <t>02.03.2018.</t>
  </si>
  <si>
    <t>27.12.2018.</t>
  </si>
  <si>
    <t>01.03.2018.</t>
  </si>
  <si>
    <t>09.08.2018.</t>
  </si>
  <si>
    <t>26.10.2018.</t>
  </si>
  <si>
    <t>43.2.</t>
  </si>
  <si>
    <t>43.3.</t>
  </si>
  <si>
    <t>Dodatak br. 3. Ugovoru - nova vrijednost ugovora</t>
  </si>
  <si>
    <t>Dodatak br. 2. Ugovoru - nova vrijednost ugovora</t>
  </si>
  <si>
    <t>30.10.2018.</t>
  </si>
  <si>
    <t>24.01.2019.</t>
  </si>
  <si>
    <t>30.11.2018.</t>
  </si>
  <si>
    <t>05.06.2018.</t>
  </si>
  <si>
    <t>16.11.2018.</t>
  </si>
  <si>
    <t>13.06.2018.</t>
  </si>
  <si>
    <t>31.12.2018.</t>
  </si>
  <si>
    <t>20.07.2018.</t>
  </si>
  <si>
    <t>25.05.2018.</t>
  </si>
  <si>
    <t>18.05.2018.</t>
  </si>
  <si>
    <t>28-19-VV</t>
  </si>
  <si>
    <t>Dizajn, razvoj, implementacija i održavanje web aplikacije za prikupljanje Intrastat podataka, Croatian Intrastat Web Service (CIWS)</t>
  </si>
  <si>
    <t>izuzeće od primjene Zakona o javnoj nabavi, čl. 33. st. 1. ZJN</t>
  </si>
  <si>
    <t>AGENCIJA ZA PODRŠKU INFORMACIJSKIM SUSTAVIMA I INFORMACIJSKIM TEHNOLOGIJAMA - APIS IT d.o.o., Zagreb, Paljetkova 18 (OIB: 02994650199)</t>
  </si>
  <si>
    <t>ispunjenje u tijeku</t>
  </si>
  <si>
    <t>59.2</t>
  </si>
  <si>
    <t>Dodatak br. 2. Ugovoru (produljenje roka dostave jamstva za uredno ispunjenje ugovora)</t>
  </si>
  <si>
    <r>
      <t xml:space="preserve">I) Ugovori o javnoj nabavi - pregled sklopljenih ugovora o javnoj nabavi i njihovog izvršenja - </t>
    </r>
    <r>
      <rPr>
        <b/>
        <sz val="11"/>
        <color rgb="FFFF0000"/>
        <rFont val="Times New Roman"/>
        <family val="1"/>
        <charset val="238"/>
      </rPr>
      <t>do 30. travnja 2021. godine</t>
    </r>
  </si>
  <si>
    <t>29-20-VV</t>
  </si>
  <si>
    <t>30-20-VV</t>
  </si>
  <si>
    <t>Analiza, dizajn, razvoj i implementacija Sustava za kontrolu kretanja trošarinskih proizvoda (EMCS)</t>
  </si>
  <si>
    <t>Analiza, dizajn, razvoj i implementacija Novog kompjuteriziranog sustava (NCTS) u okviru Carinskog zakonika Unije</t>
  </si>
  <si>
    <t>31-20-VV</t>
  </si>
  <si>
    <t>Analiza, dizajn, razvoj i implementacija Automatiziranog sustava izvoza (AES)</t>
  </si>
  <si>
    <t>2020. godina</t>
  </si>
  <si>
    <t>2021. godina</t>
  </si>
  <si>
    <t>Brojčana oznaka predmeta nabave iz Jedinstvenog rječnika javne nabave (CPV)</t>
  </si>
  <si>
    <t>Oznaka/broj ugovora</t>
  </si>
  <si>
    <t>Iznos sklopljenog ugovora                      bez PDV-a</t>
  </si>
  <si>
    <t>Iznos PDV-a</t>
  </si>
  <si>
    <t>Ugovor ili okvirni sporazum financira se iz fondova EU</t>
  </si>
  <si>
    <t>ugovor se financira iz Europskog socijalnog fonda</t>
  </si>
  <si>
    <t>72240000-9</t>
  </si>
  <si>
    <t>KLASA: 406-05/20-01/110, URBROJ: 513-02-1420/14-20-19</t>
  </si>
  <si>
    <t>KLASA: 406-05/20-01/118, URBROJ: 513-02-1420/14-21-17</t>
  </si>
  <si>
    <t>KLASA: 406-05/20-01/119, URBROJ: 513-02-1420/14-21-21</t>
  </si>
  <si>
    <t>72240000-9
72230000-6
72250000-2</t>
  </si>
  <si>
    <t>KLASA: 406-05/19-01/111, URBROJ: 513-02-1420/14-20-20</t>
  </si>
  <si>
    <t>ugovor se sufinancira iz European Statistics Action Grant ESTAT-2019-PA6-G-Intrastat pod temom B4468-2019-Intrastat-Redesigned and modernised Intrastat system implementation</t>
  </si>
  <si>
    <r>
      <t xml:space="preserve">I) Ugovori o javnoj nabavi - pregled sklopljenih ugovora o javnoj nabavi i njihovog izvršenja - </t>
    </r>
    <r>
      <rPr>
        <b/>
        <sz val="11"/>
        <color rgb="FFFF0000"/>
        <rFont val="Times New Roman"/>
        <family val="1"/>
        <charset val="238"/>
      </rPr>
      <t>do 30. rujna 2021. godine</t>
    </r>
  </si>
  <si>
    <t>KLASA: 406-05/20-01/110, URBROJ: 513-02-1420/14-21-43</t>
  </si>
  <si>
    <t>Dodatak br. 1. ugovoru (produženje roka izvršenja usluge)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</si>
</sst>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charset val="238"/>
    </font>
    <font>
      <sz val="10"/>
      <name val="Arial"/>
      <family val="2"/>
      <charset val="238"/>
    </font>
    <font>
      <sz val="10"/>
      <name val="Times New Roman"/>
      <family val="1"/>
    </font>
    <font>
      <sz val="10"/>
      <name val="Times New Roman"/>
      <family val="1"/>
      <charset val="238"/>
    </font>
    <font>
      <b/>
      <sz val="11"/>
      <name val="Times New Roman"/>
      <family val="1"/>
    </font>
    <font>
      <b/>
      <sz val="10"/>
      <name val="Times New Roman"/>
      <family val="1"/>
      <charset val="238"/>
    </font>
    <font>
      <sz val="11"/>
      <color indexed="12"/>
      <name val="Arial"/>
      <family val="2"/>
    </font>
    <font>
      <sz val="11"/>
      <name val="Times New Roman"/>
      <family val="1"/>
      <charset val="238"/>
    </font>
    <font>
      <sz val="10"/>
      <name val="Arial"/>
      <family val="2"/>
    </font>
    <font>
      <sz val="10"/>
      <color indexed="12"/>
      <name val="Times New Roman"/>
      <family val="1"/>
      <charset val="238"/>
    </font>
    <font>
      <sz val="9"/>
      <name val="Times New Roman"/>
      <family val="1"/>
      <charset val="238"/>
    </font>
    <font>
      <b/>
      <sz val="10"/>
      <name val="Times New Roman"/>
      <family val="1"/>
    </font>
    <font>
      <b/>
      <sz val="8"/>
      <name val="Times New Roman"/>
      <family val="1"/>
    </font>
    <font>
      <b/>
      <sz val="12"/>
      <name val="Times New Roman"/>
      <family val="1"/>
    </font>
    <font>
      <b/>
      <sz val="11"/>
      <color rgb="FFFF0000"/>
      <name val="Times New Roman"/>
      <family val="1"/>
      <charset val="238"/>
    </font>
    <font>
      <sz val="7"/>
      <name val="Times New Roman"/>
      <family val="1"/>
      <charset val="238"/>
    </font>
    <font>
      <sz val="7.5"/>
      <name val="Times New Roman"/>
      <family val="1"/>
      <charset val="238"/>
    </font>
    <font>
      <sz val="10"/>
      <color theme="0"/>
      <name val="Times New Roman"/>
      <family val="1"/>
      <charset val="238"/>
    </font>
    <font>
      <sz val="8"/>
      <name val="Times New Roman"/>
      <family val="1"/>
      <charset val="23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85">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Fill="1"/>
    <xf numFmtId="1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wrapText="1"/>
    </xf>
    <xf numFmtId="4"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center" vertical="center"/>
    </xf>
    <xf numFmtId="0" fontId="3" fillId="0" borderId="0" xfId="0" applyFont="1" applyFill="1"/>
    <xf numFmtId="0" fontId="3" fillId="0" borderId="0" xfId="0" applyFont="1" applyFill="1" applyBorder="1"/>
    <xf numFmtId="4" fontId="3" fillId="0" borderId="0"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14" fontId="2" fillId="0" borderId="1"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xf>
    <xf numFmtId="4" fontId="6" fillId="0" borderId="0" xfId="0" applyNumberFormat="1" applyFont="1" applyFill="1" applyBorder="1" applyAlignment="1">
      <alignment vertical="center"/>
    </xf>
    <xf numFmtId="0" fontId="3"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8" fillId="0" borderId="0" xfId="0" applyFont="1" applyFill="1"/>
    <xf numFmtId="0" fontId="1" fillId="0" borderId="0" xfId="0" applyFont="1" applyFill="1"/>
    <xf numFmtId="0" fontId="9" fillId="0" borderId="0" xfId="0" applyFont="1" applyFill="1" applyAlignment="1">
      <alignment horizontal="center" vertical="center" wrapText="1"/>
    </xf>
    <xf numFmtId="49" fontId="3" fillId="0" borderId="1" xfId="0" applyNumberFormat="1" applyFont="1" applyFill="1" applyBorder="1" applyAlignment="1">
      <alignment horizontal="left" vertical="center" wrapText="1"/>
    </xf>
    <xf numFmtId="0" fontId="2" fillId="0" borderId="8" xfId="0" applyFont="1" applyBorder="1"/>
    <xf numFmtId="0" fontId="11" fillId="2"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9" fontId="2" fillId="0" borderId="0" xfId="0" applyNumberFormat="1" applyFont="1" applyAlignment="1">
      <alignment horizontal="center"/>
    </xf>
    <xf numFmtId="14" fontId="2" fillId="0" borderId="0" xfId="0" applyNumberFormat="1" applyFont="1" applyAlignment="1">
      <alignment horizontal="center"/>
    </xf>
    <xf numFmtId="4" fontId="3"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2" fillId="0" borderId="0" xfId="0" applyNumberFormat="1" applyFont="1" applyAlignment="1"/>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0" xfId="0" applyFont="1" applyAlignment="1">
      <alignment horizontal="left"/>
    </xf>
    <xf numFmtId="14" fontId="1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15"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0" xfId="0" applyFont="1" applyFill="1" applyAlignment="1">
      <alignment horizontal="center"/>
    </xf>
    <xf numFmtId="0" fontId="16" fillId="0" borderId="1" xfId="0" applyFont="1" applyFill="1" applyBorder="1" applyAlignment="1">
      <alignment horizontal="center" vertical="center" wrapText="1"/>
    </xf>
    <xf numFmtId="0" fontId="16" fillId="0" borderId="2" xfId="0" applyFont="1" applyFill="1" applyBorder="1" applyAlignment="1">
      <alignment vertical="center" wrapText="1"/>
    </xf>
    <xf numFmtId="0" fontId="3" fillId="0" borderId="1" xfId="0" applyFont="1" applyFill="1" applyBorder="1" applyAlignment="1">
      <alignment vertical="center" wrapText="1"/>
    </xf>
    <xf numFmtId="17" fontId="3"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xf>
    <xf numFmtId="4" fontId="3" fillId="0" borderId="4" xfId="0" applyNumberFormat="1" applyFont="1" applyFill="1" applyBorder="1" applyAlignment="1">
      <alignmen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9" fontId="3" fillId="0" borderId="0" xfId="0" applyNumberFormat="1" applyFont="1" applyAlignment="1">
      <alignment horizontal="left"/>
    </xf>
    <xf numFmtId="49" fontId="5" fillId="2" borderId="1"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3" fillId="0" borderId="0" xfId="0" applyNumberFormat="1" applyFont="1" applyFill="1" applyAlignment="1">
      <alignment horizontal="left"/>
    </xf>
    <xf numFmtId="0" fontId="2" fillId="0" borderId="0" xfId="0" applyFont="1" applyFill="1" applyAlignment="1">
      <alignment horizontal="center" vertical="center"/>
    </xf>
    <xf numFmtId="14" fontId="2" fillId="0" borderId="0" xfId="0" applyNumberFormat="1" applyFont="1" applyFill="1" applyAlignment="1">
      <alignment horizontal="center"/>
    </xf>
    <xf numFmtId="4" fontId="2" fillId="0" borderId="0" xfId="0" applyNumberFormat="1" applyFont="1" applyFill="1" applyAlignment="1"/>
    <xf numFmtId="0" fontId="2" fillId="0" borderId="0" xfId="0" applyFont="1" applyFill="1" applyAlignment="1">
      <alignment horizontal="left"/>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 fontId="2" fillId="0" borderId="4"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2" fillId="0" borderId="0" xfId="0" applyNumberFormat="1" applyFont="1" applyFill="1" applyAlignment="1">
      <alignment horizontal="center"/>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Border="1"/>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4" fontId="3" fillId="0" borderId="4"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3" fillId="0" borderId="3" xfId="0" applyFont="1" applyFill="1" applyBorder="1" applyAlignment="1">
      <alignment horizontal="left" vertical="center" wrapText="1"/>
    </xf>
    <xf numFmtId="14" fontId="3" fillId="0" borderId="4"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6" xfId="0" applyFont="1" applyBorder="1" applyAlignment="1">
      <alignment horizontal="center" vertical="center"/>
    </xf>
    <xf numFmtId="4" fontId="3" fillId="0" borderId="4"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vertical="center"/>
    </xf>
    <xf numFmtId="4" fontId="3" fillId="0" borderId="2" xfId="0" applyNumberFormat="1" applyFont="1" applyFill="1" applyBorder="1" applyAlignment="1">
      <alignment vertical="center"/>
    </xf>
    <xf numFmtId="0" fontId="1" fillId="0" borderId="2" xfId="0" applyFont="1" applyFill="1" applyBorder="1" applyAlignment="1">
      <alignment horizontal="center" vertical="center" wrapText="1"/>
    </xf>
    <xf numFmtId="0" fontId="4" fillId="2"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9"/>
  <sheetViews>
    <sheetView tabSelected="1" view="pageBreakPreview" zoomScaleNormal="75" zoomScaleSheetLayoutView="100" workbookViewId="0">
      <pane ySplit="3" topLeftCell="A258" activePane="bottomLeft" state="frozen"/>
      <selection pane="bottomLeft" activeCell="L260" sqref="L260"/>
    </sheetView>
  </sheetViews>
  <sheetFormatPr defaultRowHeight="12.75" x14ac:dyDescent="0.2"/>
  <cols>
    <col min="1" max="1" width="4.7109375" style="3" customWidth="1"/>
    <col min="2" max="2" width="12" style="31" customWidth="1"/>
    <col min="3" max="3" width="12.28515625" style="31" customWidth="1"/>
    <col min="4" max="4" width="34.140625" style="81" customWidth="1"/>
    <col min="5" max="5" width="20.28515625" style="2" customWidth="1"/>
    <col min="6" max="6" width="12.28515625" style="32" customWidth="1"/>
    <col min="7" max="7" width="15.28515625" style="35" customWidth="1"/>
    <col min="8" max="8" width="11.5703125" style="3" customWidth="1"/>
    <col min="9" max="9" width="24.42578125" style="38" customWidth="1"/>
    <col min="10" max="10" width="16.42578125" style="53" customWidth="1"/>
    <col min="11" max="11" width="15.140625" style="94" customWidth="1"/>
    <col min="12" max="12" width="15.42578125" style="1" customWidth="1"/>
    <col min="13" max="15" width="13.140625" style="1" customWidth="1"/>
    <col min="16" max="16384" width="9.140625" style="1"/>
  </cols>
  <sheetData>
    <row r="1" spans="1:11" ht="47.25" customHeight="1" x14ac:dyDescent="0.2">
      <c r="A1" s="166" t="s">
        <v>949</v>
      </c>
      <c r="B1" s="167"/>
      <c r="C1" s="167"/>
      <c r="D1" s="167"/>
      <c r="E1" s="167"/>
      <c r="F1" s="167"/>
      <c r="G1" s="167"/>
      <c r="H1" s="167"/>
      <c r="I1" s="167"/>
      <c r="J1" s="167"/>
      <c r="K1" s="168"/>
    </row>
    <row r="2" spans="1:11" ht="27.75" customHeight="1" x14ac:dyDescent="0.2">
      <c r="A2" s="169" t="s">
        <v>1015</v>
      </c>
      <c r="B2" s="169"/>
      <c r="C2" s="169"/>
      <c r="D2" s="169"/>
      <c r="E2" s="169"/>
      <c r="F2" s="169"/>
      <c r="G2" s="169"/>
      <c r="H2" s="169"/>
      <c r="I2" s="169"/>
      <c r="J2" s="169"/>
      <c r="K2" s="169"/>
    </row>
    <row r="3" spans="1:11" s="23" customFormat="1" ht="75" customHeight="1" x14ac:dyDescent="0.2">
      <c r="A3" s="28" t="s">
        <v>368</v>
      </c>
      <c r="B3" s="27" t="s">
        <v>367</v>
      </c>
      <c r="C3" s="27" t="s">
        <v>366</v>
      </c>
      <c r="D3" s="82" t="s">
        <v>365</v>
      </c>
      <c r="E3" s="24" t="s">
        <v>364</v>
      </c>
      <c r="F3" s="26" t="s">
        <v>363</v>
      </c>
      <c r="G3" s="24" t="s">
        <v>362</v>
      </c>
      <c r="H3" s="24" t="s">
        <v>361</v>
      </c>
      <c r="I3" s="25" t="s">
        <v>675</v>
      </c>
      <c r="J3" s="25" t="s">
        <v>360</v>
      </c>
      <c r="K3" s="25" t="s">
        <v>359</v>
      </c>
    </row>
    <row r="4" spans="1:11" s="4" customFormat="1" ht="27.75" customHeight="1" x14ac:dyDescent="0.2">
      <c r="A4" s="175" t="s">
        <v>358</v>
      </c>
      <c r="B4" s="175"/>
      <c r="C4" s="175"/>
      <c r="D4" s="175"/>
      <c r="E4" s="175"/>
      <c r="F4" s="175"/>
      <c r="G4" s="175"/>
      <c r="H4" s="175"/>
      <c r="I4" s="175"/>
      <c r="J4" s="175"/>
      <c r="K4" s="175"/>
    </row>
    <row r="5" spans="1:11" s="4" customFormat="1" ht="36" customHeight="1" x14ac:dyDescent="0.2">
      <c r="A5" s="17">
        <v>1</v>
      </c>
      <c r="B5" s="137" t="s">
        <v>357</v>
      </c>
      <c r="C5" s="137" t="s">
        <v>356</v>
      </c>
      <c r="D5" s="73" t="s">
        <v>355</v>
      </c>
      <c r="E5" s="74" t="s">
        <v>14</v>
      </c>
      <c r="F5" s="5" t="s">
        <v>353</v>
      </c>
      <c r="G5" s="33">
        <v>60500</v>
      </c>
      <c r="H5" s="78" t="s">
        <v>187</v>
      </c>
      <c r="I5" s="73" t="s">
        <v>352</v>
      </c>
      <c r="J5" s="91" t="s">
        <v>340</v>
      </c>
      <c r="K5" s="18">
        <v>59774</v>
      </c>
    </row>
    <row r="6" spans="1:11" s="4" customFormat="1" ht="40.5" customHeight="1" x14ac:dyDescent="0.2">
      <c r="A6" s="17">
        <f t="shared" ref="A6:A31" si="0">A5+1</f>
        <v>2</v>
      </c>
      <c r="B6" s="138"/>
      <c r="C6" s="138"/>
      <c r="D6" s="73" t="s">
        <v>354</v>
      </c>
      <c r="E6" s="74" t="s">
        <v>14</v>
      </c>
      <c r="F6" s="5" t="s">
        <v>353</v>
      </c>
      <c r="G6" s="33">
        <v>60500</v>
      </c>
      <c r="H6" s="78" t="s">
        <v>187</v>
      </c>
      <c r="I6" s="73" t="s">
        <v>352</v>
      </c>
      <c r="J6" s="91" t="s">
        <v>340</v>
      </c>
      <c r="K6" s="18">
        <v>50681.13</v>
      </c>
    </row>
    <row r="7" spans="1:11" s="4" customFormat="1" ht="36.75" customHeight="1" x14ac:dyDescent="0.2">
      <c r="A7" s="17">
        <f t="shared" si="0"/>
        <v>3</v>
      </c>
      <c r="B7" s="71" t="s">
        <v>351</v>
      </c>
      <c r="C7" s="71" t="s">
        <v>350</v>
      </c>
      <c r="D7" s="73" t="s">
        <v>349</v>
      </c>
      <c r="E7" s="74" t="s">
        <v>14</v>
      </c>
      <c r="F7" s="5" t="s">
        <v>348</v>
      </c>
      <c r="G7" s="33">
        <v>94400</v>
      </c>
      <c r="H7" s="78" t="s">
        <v>187</v>
      </c>
      <c r="I7" s="73" t="s">
        <v>347</v>
      </c>
      <c r="J7" s="91" t="s">
        <v>346</v>
      </c>
      <c r="K7" s="18">
        <v>93652.98</v>
      </c>
    </row>
    <row r="8" spans="1:11" s="9" customFormat="1" ht="31.5" customHeight="1" x14ac:dyDescent="0.2">
      <c r="A8" s="17">
        <f t="shared" si="0"/>
        <v>4</v>
      </c>
      <c r="B8" s="71" t="s">
        <v>345</v>
      </c>
      <c r="C8" s="71" t="s">
        <v>344</v>
      </c>
      <c r="D8" s="73" t="s">
        <v>343</v>
      </c>
      <c r="E8" s="74" t="s">
        <v>14</v>
      </c>
      <c r="F8" s="72" t="s">
        <v>342</v>
      </c>
      <c r="G8" s="30">
        <v>315360</v>
      </c>
      <c r="H8" s="78" t="s">
        <v>187</v>
      </c>
      <c r="I8" s="73" t="s">
        <v>341</v>
      </c>
      <c r="J8" s="91" t="s">
        <v>340</v>
      </c>
      <c r="K8" s="18">
        <v>315360</v>
      </c>
    </row>
    <row r="9" spans="1:11" s="9" customFormat="1" ht="33.75" customHeight="1" x14ac:dyDescent="0.2">
      <c r="A9" s="17">
        <f>A8+1</f>
        <v>5</v>
      </c>
      <c r="B9" s="78" t="s">
        <v>339</v>
      </c>
      <c r="C9" s="78" t="s">
        <v>338</v>
      </c>
      <c r="D9" s="73" t="s">
        <v>337</v>
      </c>
      <c r="E9" s="74" t="s">
        <v>14</v>
      </c>
      <c r="F9" s="72" t="s">
        <v>336</v>
      </c>
      <c r="G9" s="30">
        <v>236312.5</v>
      </c>
      <c r="H9" s="78" t="s">
        <v>187</v>
      </c>
      <c r="I9" s="73" t="s">
        <v>335</v>
      </c>
      <c r="J9" s="17" t="s">
        <v>211</v>
      </c>
      <c r="K9" s="18">
        <v>126219.81</v>
      </c>
    </row>
    <row r="10" spans="1:11" s="21" customFormat="1" ht="30" customHeight="1" x14ac:dyDescent="0.2">
      <c r="A10" s="17">
        <f t="shared" si="0"/>
        <v>6</v>
      </c>
      <c r="B10" s="71" t="s">
        <v>334</v>
      </c>
      <c r="C10" s="71" t="s">
        <v>333</v>
      </c>
      <c r="D10" s="22" t="s">
        <v>7</v>
      </c>
      <c r="E10" s="74" t="s">
        <v>14</v>
      </c>
      <c r="F10" s="72" t="s">
        <v>311</v>
      </c>
      <c r="G10" s="30">
        <v>2711062.5</v>
      </c>
      <c r="H10" s="78" t="s">
        <v>187</v>
      </c>
      <c r="I10" s="73" t="s">
        <v>331</v>
      </c>
      <c r="J10" s="89" t="s">
        <v>332</v>
      </c>
      <c r="K10" s="18">
        <v>2711062.56</v>
      </c>
    </row>
    <row r="11" spans="1:11" s="9" customFormat="1" ht="34.5" customHeight="1" x14ac:dyDescent="0.2">
      <c r="A11" s="17">
        <f t="shared" si="0"/>
        <v>7</v>
      </c>
      <c r="B11" s="71" t="s">
        <v>330</v>
      </c>
      <c r="C11" s="71" t="s">
        <v>329</v>
      </c>
      <c r="D11" s="73" t="s">
        <v>328</v>
      </c>
      <c r="E11" s="74" t="s">
        <v>14</v>
      </c>
      <c r="F11" s="72" t="s">
        <v>327</v>
      </c>
      <c r="G11" s="30">
        <v>271012.5</v>
      </c>
      <c r="H11" s="78" t="s">
        <v>187</v>
      </c>
      <c r="I11" s="73" t="s">
        <v>326</v>
      </c>
      <c r="J11" s="17" t="s">
        <v>325</v>
      </c>
      <c r="K11" s="18">
        <v>271012.5</v>
      </c>
    </row>
    <row r="12" spans="1:11" s="9" customFormat="1" ht="33.75" customHeight="1" x14ac:dyDescent="0.2">
      <c r="A12" s="17">
        <f t="shared" si="0"/>
        <v>8</v>
      </c>
      <c r="B12" s="71" t="s">
        <v>324</v>
      </c>
      <c r="C12" s="71" t="s">
        <v>323</v>
      </c>
      <c r="D12" s="73" t="s">
        <v>322</v>
      </c>
      <c r="E12" s="74" t="s">
        <v>14</v>
      </c>
      <c r="F12" s="72" t="s">
        <v>321</v>
      </c>
      <c r="G12" s="30">
        <v>157420</v>
      </c>
      <c r="H12" s="78" t="s">
        <v>187</v>
      </c>
      <c r="I12" s="73" t="s">
        <v>320</v>
      </c>
      <c r="J12" s="17" t="s">
        <v>319</v>
      </c>
      <c r="K12" s="18">
        <v>157420</v>
      </c>
    </row>
    <row r="13" spans="1:11" s="9" customFormat="1" ht="29.25" customHeight="1" x14ac:dyDescent="0.2">
      <c r="A13" s="17">
        <f t="shared" si="0"/>
        <v>9</v>
      </c>
      <c r="B13" s="71" t="s">
        <v>318</v>
      </c>
      <c r="C13" s="71" t="s">
        <v>317</v>
      </c>
      <c r="D13" s="73" t="s">
        <v>316</v>
      </c>
      <c r="E13" s="74" t="s">
        <v>14</v>
      </c>
      <c r="F13" s="72" t="s">
        <v>311</v>
      </c>
      <c r="G13" s="30">
        <v>283875</v>
      </c>
      <c r="H13" s="78" t="s">
        <v>187</v>
      </c>
      <c r="I13" s="73" t="s">
        <v>0</v>
      </c>
      <c r="J13" s="17" t="s">
        <v>315</v>
      </c>
      <c r="K13" s="18">
        <v>227825.01</v>
      </c>
    </row>
    <row r="14" spans="1:11" s="9" customFormat="1" ht="30.75" customHeight="1" x14ac:dyDescent="0.2">
      <c r="A14" s="17">
        <f t="shared" si="0"/>
        <v>10</v>
      </c>
      <c r="B14" s="71" t="s">
        <v>314</v>
      </c>
      <c r="C14" s="71" t="s">
        <v>313</v>
      </c>
      <c r="D14" s="73" t="s">
        <v>312</v>
      </c>
      <c r="E14" s="29" t="s">
        <v>1</v>
      </c>
      <c r="F14" s="72" t="s">
        <v>311</v>
      </c>
      <c r="G14" s="30">
        <v>3687505</v>
      </c>
      <c r="H14" s="78" t="s">
        <v>187</v>
      </c>
      <c r="I14" s="73" t="s">
        <v>310</v>
      </c>
      <c r="J14" s="17" t="s">
        <v>309</v>
      </c>
      <c r="K14" s="18">
        <v>3546733.13</v>
      </c>
    </row>
    <row r="15" spans="1:11" s="9" customFormat="1" ht="27" customHeight="1" x14ac:dyDescent="0.2">
      <c r="A15" s="17">
        <f t="shared" si="0"/>
        <v>11</v>
      </c>
      <c r="B15" s="71" t="s">
        <v>305</v>
      </c>
      <c r="C15" s="71" t="s">
        <v>304</v>
      </c>
      <c r="D15" s="73" t="s">
        <v>308</v>
      </c>
      <c r="E15" s="74" t="s">
        <v>14</v>
      </c>
      <c r="F15" s="72" t="s">
        <v>307</v>
      </c>
      <c r="G15" s="30">
        <v>18375</v>
      </c>
      <c r="H15" s="78" t="s">
        <v>187</v>
      </c>
      <c r="I15" s="73" t="s">
        <v>306</v>
      </c>
      <c r="J15" s="17" t="s">
        <v>287</v>
      </c>
      <c r="K15" s="18">
        <v>18250</v>
      </c>
    </row>
    <row r="16" spans="1:11" s="9" customFormat="1" ht="29.25" customHeight="1" x14ac:dyDescent="0.2">
      <c r="A16" s="17">
        <f t="shared" si="0"/>
        <v>12</v>
      </c>
      <c r="B16" s="71" t="s">
        <v>305</v>
      </c>
      <c r="C16" s="71" t="s">
        <v>304</v>
      </c>
      <c r="D16" s="73" t="s">
        <v>303</v>
      </c>
      <c r="E16" s="74" t="s">
        <v>14</v>
      </c>
      <c r="F16" s="72" t="s">
        <v>302</v>
      </c>
      <c r="G16" s="30">
        <v>112193.75</v>
      </c>
      <c r="H16" s="78" t="s">
        <v>187</v>
      </c>
      <c r="I16" s="73" t="s">
        <v>269</v>
      </c>
      <c r="J16" s="17" t="s">
        <v>301</v>
      </c>
      <c r="K16" s="18">
        <v>112193.75</v>
      </c>
    </row>
    <row r="17" spans="1:11" s="9" customFormat="1" ht="40.5" customHeight="1" x14ac:dyDescent="0.2">
      <c r="A17" s="17">
        <f t="shared" si="0"/>
        <v>13</v>
      </c>
      <c r="B17" s="71" t="s">
        <v>300</v>
      </c>
      <c r="C17" s="71" t="s">
        <v>299</v>
      </c>
      <c r="D17" s="73" t="s">
        <v>298</v>
      </c>
      <c r="E17" s="74" t="s">
        <v>14</v>
      </c>
      <c r="F17" s="72" t="s">
        <v>297</v>
      </c>
      <c r="G17" s="30">
        <v>419876.25</v>
      </c>
      <c r="H17" s="78" t="s">
        <v>187</v>
      </c>
      <c r="I17" s="73" t="s">
        <v>296</v>
      </c>
      <c r="J17" s="17" t="s">
        <v>295</v>
      </c>
      <c r="K17" s="18">
        <v>418190</v>
      </c>
    </row>
    <row r="18" spans="1:11" s="9" customFormat="1" ht="27.75" customHeight="1" x14ac:dyDescent="0.2">
      <c r="A18" s="17">
        <f t="shared" si="0"/>
        <v>14</v>
      </c>
      <c r="B18" s="71" t="s">
        <v>294</v>
      </c>
      <c r="C18" s="71" t="s">
        <v>293</v>
      </c>
      <c r="D18" s="73" t="s">
        <v>292</v>
      </c>
      <c r="E18" s="74" t="s">
        <v>14</v>
      </c>
      <c r="F18" s="72" t="s">
        <v>279</v>
      </c>
      <c r="G18" s="30">
        <v>669373.75</v>
      </c>
      <c r="H18" s="78" t="s">
        <v>187</v>
      </c>
      <c r="I18" s="73" t="s">
        <v>240</v>
      </c>
      <c r="J18" s="17" t="s">
        <v>277</v>
      </c>
      <c r="K18" s="18">
        <v>499375</v>
      </c>
    </row>
    <row r="19" spans="1:11" s="9" customFormat="1" ht="25.5" customHeight="1" x14ac:dyDescent="0.2">
      <c r="A19" s="17">
        <f t="shared" si="0"/>
        <v>15</v>
      </c>
      <c r="B19" s="133" t="s">
        <v>291</v>
      </c>
      <c r="C19" s="71" t="s">
        <v>286</v>
      </c>
      <c r="D19" s="73" t="s">
        <v>290</v>
      </c>
      <c r="E19" s="74" t="s">
        <v>14</v>
      </c>
      <c r="F19" s="72" t="s">
        <v>289</v>
      </c>
      <c r="G19" s="30">
        <v>59745.31</v>
      </c>
      <c r="H19" s="78" t="s">
        <v>187</v>
      </c>
      <c r="I19" s="73" t="s">
        <v>288</v>
      </c>
      <c r="J19" s="17" t="s">
        <v>287</v>
      </c>
      <c r="K19" s="18">
        <v>59745.31</v>
      </c>
    </row>
    <row r="20" spans="1:11" s="9" customFormat="1" ht="32.25" customHeight="1" x14ac:dyDescent="0.2">
      <c r="A20" s="17">
        <f t="shared" si="0"/>
        <v>16</v>
      </c>
      <c r="B20" s="134"/>
      <c r="C20" s="71" t="s">
        <v>286</v>
      </c>
      <c r="D20" s="73" t="s">
        <v>285</v>
      </c>
      <c r="E20" s="74" t="s">
        <v>14</v>
      </c>
      <c r="F20" s="72" t="s">
        <v>284</v>
      </c>
      <c r="G20" s="30">
        <v>78435</v>
      </c>
      <c r="H20" s="78" t="s">
        <v>187</v>
      </c>
      <c r="I20" s="73" t="s">
        <v>283</v>
      </c>
      <c r="J20" s="17" t="s">
        <v>282</v>
      </c>
      <c r="K20" s="18">
        <v>62370</v>
      </c>
    </row>
    <row r="21" spans="1:11" s="9" customFormat="1" ht="29.25" customHeight="1" x14ac:dyDescent="0.2">
      <c r="A21" s="17">
        <f t="shared" si="0"/>
        <v>17</v>
      </c>
      <c r="B21" s="133" t="s">
        <v>281</v>
      </c>
      <c r="C21" s="71" t="s">
        <v>276</v>
      </c>
      <c r="D21" s="73" t="s">
        <v>280</v>
      </c>
      <c r="E21" s="74" t="s">
        <v>14</v>
      </c>
      <c r="F21" s="72" t="s">
        <v>279</v>
      </c>
      <c r="G21" s="30">
        <v>63750</v>
      </c>
      <c r="H21" s="78" t="s">
        <v>187</v>
      </c>
      <c r="I21" s="73" t="s">
        <v>278</v>
      </c>
      <c r="J21" s="17" t="s">
        <v>277</v>
      </c>
      <c r="K21" s="18">
        <v>63287.81</v>
      </c>
    </row>
    <row r="22" spans="1:11" s="9" customFormat="1" ht="27.75" customHeight="1" x14ac:dyDescent="0.2">
      <c r="A22" s="17">
        <f t="shared" si="0"/>
        <v>18</v>
      </c>
      <c r="B22" s="134"/>
      <c r="C22" s="71" t="s">
        <v>276</v>
      </c>
      <c r="D22" s="73" t="s">
        <v>275</v>
      </c>
      <c r="E22" s="74" t="s">
        <v>14</v>
      </c>
      <c r="F22" s="72" t="s">
        <v>274</v>
      </c>
      <c r="G22" s="30">
        <v>70031.25</v>
      </c>
      <c r="H22" s="78" t="s">
        <v>187</v>
      </c>
      <c r="I22" s="73" t="s">
        <v>263</v>
      </c>
      <c r="J22" s="17" t="s">
        <v>273</v>
      </c>
      <c r="K22" s="18">
        <v>69408.789999999994</v>
      </c>
    </row>
    <row r="23" spans="1:11" s="9" customFormat="1" ht="37.5" customHeight="1" x14ac:dyDescent="0.2">
      <c r="A23" s="17">
        <f t="shared" si="0"/>
        <v>19</v>
      </c>
      <c r="B23" s="71" t="s">
        <v>272</v>
      </c>
      <c r="C23" s="71" t="s">
        <v>271</v>
      </c>
      <c r="D23" s="73" t="s">
        <v>270</v>
      </c>
      <c r="E23" s="74" t="s">
        <v>14</v>
      </c>
      <c r="F23" s="72" t="s">
        <v>264</v>
      </c>
      <c r="G23" s="30">
        <v>46062.5</v>
      </c>
      <c r="H23" s="78" t="s">
        <v>187</v>
      </c>
      <c r="I23" s="73" t="s">
        <v>269</v>
      </c>
      <c r="J23" s="17" t="s">
        <v>262</v>
      </c>
      <c r="K23" s="18">
        <v>46062.5</v>
      </c>
    </row>
    <row r="24" spans="1:11" s="9" customFormat="1" ht="32.25" customHeight="1" x14ac:dyDescent="0.2">
      <c r="A24" s="17">
        <f t="shared" si="0"/>
        <v>20</v>
      </c>
      <c r="B24" s="71" t="s">
        <v>267</v>
      </c>
      <c r="C24" s="71" t="s">
        <v>266</v>
      </c>
      <c r="D24" s="73" t="s">
        <v>268</v>
      </c>
      <c r="E24" s="74" t="s">
        <v>14</v>
      </c>
      <c r="F24" s="72" t="s">
        <v>264</v>
      </c>
      <c r="G24" s="30">
        <v>72984.38</v>
      </c>
      <c r="H24" s="78" t="s">
        <v>187</v>
      </c>
      <c r="I24" s="73" t="s">
        <v>263</v>
      </c>
      <c r="J24" s="17" t="s">
        <v>262</v>
      </c>
      <c r="K24" s="18">
        <v>72984.39</v>
      </c>
    </row>
    <row r="25" spans="1:11" s="9" customFormat="1" ht="33" customHeight="1" x14ac:dyDescent="0.2">
      <c r="A25" s="17">
        <f t="shared" si="0"/>
        <v>21</v>
      </c>
      <c r="B25" s="71" t="s">
        <v>267</v>
      </c>
      <c r="C25" s="71" t="s">
        <v>266</v>
      </c>
      <c r="D25" s="73" t="s">
        <v>265</v>
      </c>
      <c r="E25" s="74" t="s">
        <v>14</v>
      </c>
      <c r="F25" s="72" t="s">
        <v>264</v>
      </c>
      <c r="G25" s="30">
        <v>72984.38</v>
      </c>
      <c r="H25" s="78" t="s">
        <v>187</v>
      </c>
      <c r="I25" s="73" t="s">
        <v>263</v>
      </c>
      <c r="J25" s="17" t="s">
        <v>262</v>
      </c>
      <c r="K25" s="90">
        <v>72984.39</v>
      </c>
    </row>
    <row r="26" spans="1:11" s="9" customFormat="1" ht="146.25" customHeight="1" x14ac:dyDescent="0.2">
      <c r="A26" s="17">
        <f t="shared" si="0"/>
        <v>22</v>
      </c>
      <c r="B26" s="149" t="s">
        <v>228</v>
      </c>
      <c r="C26" s="71" t="s">
        <v>257</v>
      </c>
      <c r="D26" s="73" t="s">
        <v>261</v>
      </c>
      <c r="E26" s="74" t="s">
        <v>14</v>
      </c>
      <c r="F26" s="72" t="s">
        <v>260</v>
      </c>
      <c r="G26" s="30">
        <v>39956.79</v>
      </c>
      <c r="H26" s="78" t="s">
        <v>187</v>
      </c>
      <c r="I26" s="73" t="s">
        <v>259</v>
      </c>
      <c r="J26" s="17" t="s">
        <v>258</v>
      </c>
      <c r="K26" s="90">
        <v>39956.79</v>
      </c>
    </row>
    <row r="27" spans="1:11" s="9" customFormat="1" ht="58.5" customHeight="1" x14ac:dyDescent="0.2">
      <c r="A27" s="17">
        <f t="shared" si="0"/>
        <v>23</v>
      </c>
      <c r="B27" s="149"/>
      <c r="C27" s="71" t="s">
        <v>257</v>
      </c>
      <c r="D27" s="73" t="s">
        <v>256</v>
      </c>
      <c r="E27" s="74" t="s">
        <v>14</v>
      </c>
      <c r="F27" s="72" t="s">
        <v>255</v>
      </c>
      <c r="G27" s="30">
        <v>328916.76</v>
      </c>
      <c r="H27" s="78" t="s">
        <v>187</v>
      </c>
      <c r="I27" s="73" t="s">
        <v>254</v>
      </c>
      <c r="J27" s="17" t="s">
        <v>253</v>
      </c>
      <c r="K27" s="90">
        <v>328916.76</v>
      </c>
    </row>
    <row r="28" spans="1:11" s="9" customFormat="1" ht="40.5" customHeight="1" x14ac:dyDescent="0.2">
      <c r="A28" s="17">
        <f t="shared" si="0"/>
        <v>24</v>
      </c>
      <c r="B28" s="71" t="s">
        <v>252</v>
      </c>
      <c r="C28" s="71" t="s">
        <v>251</v>
      </c>
      <c r="D28" s="73" t="s">
        <v>250</v>
      </c>
      <c r="E28" s="29" t="s">
        <v>1</v>
      </c>
      <c r="F28" s="72" t="s">
        <v>249</v>
      </c>
      <c r="G28" s="30">
        <v>2990348.53</v>
      </c>
      <c r="H28" s="78" t="s">
        <v>187</v>
      </c>
      <c r="I28" s="73" t="s">
        <v>0</v>
      </c>
      <c r="J28" s="17" t="s">
        <v>248</v>
      </c>
      <c r="K28" s="90">
        <v>2990348.53</v>
      </c>
    </row>
    <row r="29" spans="1:11" s="9" customFormat="1" ht="35.25" customHeight="1" x14ac:dyDescent="0.2">
      <c r="A29" s="17">
        <f t="shared" si="0"/>
        <v>25</v>
      </c>
      <c r="B29" s="71" t="s">
        <v>247</v>
      </c>
      <c r="C29" s="71" t="s">
        <v>246</v>
      </c>
      <c r="D29" s="73" t="s">
        <v>245</v>
      </c>
      <c r="E29" s="74" t="s">
        <v>14</v>
      </c>
      <c r="F29" s="72" t="s">
        <v>244</v>
      </c>
      <c r="G29" s="30">
        <v>445500</v>
      </c>
      <c r="H29" s="78" t="s">
        <v>187</v>
      </c>
      <c r="I29" s="73" t="s">
        <v>243</v>
      </c>
      <c r="J29" s="17" t="s">
        <v>242</v>
      </c>
      <c r="K29" s="90">
        <v>442500</v>
      </c>
    </row>
    <row r="30" spans="1:11" s="9" customFormat="1" ht="56.25" customHeight="1" x14ac:dyDescent="0.2">
      <c r="A30" s="17">
        <f>A29+1</f>
        <v>26</v>
      </c>
      <c r="B30" s="71" t="s">
        <v>239</v>
      </c>
      <c r="C30" s="71" t="s">
        <v>238</v>
      </c>
      <c r="D30" s="73" t="s">
        <v>237</v>
      </c>
      <c r="E30" s="74" t="s">
        <v>459</v>
      </c>
      <c r="F30" s="72" t="s">
        <v>236</v>
      </c>
      <c r="G30" s="30">
        <v>1820000</v>
      </c>
      <c r="H30" s="78" t="s">
        <v>235</v>
      </c>
      <c r="I30" s="73" t="s">
        <v>5</v>
      </c>
      <c r="J30" s="17" t="s">
        <v>234</v>
      </c>
      <c r="K30" s="90">
        <v>1820000</v>
      </c>
    </row>
    <row r="31" spans="1:11" s="9" customFormat="1" ht="42" customHeight="1" x14ac:dyDescent="0.2">
      <c r="A31" s="17">
        <f t="shared" si="0"/>
        <v>27</v>
      </c>
      <c r="B31" s="71" t="s">
        <v>233</v>
      </c>
      <c r="C31" s="71" t="s">
        <v>232</v>
      </c>
      <c r="D31" s="73" t="s">
        <v>231</v>
      </c>
      <c r="E31" s="74" t="s">
        <v>14</v>
      </c>
      <c r="F31" s="72" t="s">
        <v>230</v>
      </c>
      <c r="G31" s="30">
        <v>938786.96</v>
      </c>
      <c r="H31" s="78" t="s">
        <v>187</v>
      </c>
      <c r="I31" s="73" t="s">
        <v>0</v>
      </c>
      <c r="J31" s="17" t="s">
        <v>229</v>
      </c>
      <c r="K31" s="90">
        <v>860554.71</v>
      </c>
    </row>
    <row r="32" spans="1:11" s="19" customFormat="1" ht="45" customHeight="1" x14ac:dyDescent="0.2">
      <c r="A32" s="17">
        <f>A31+1</f>
        <v>28</v>
      </c>
      <c r="B32" s="133" t="s">
        <v>228</v>
      </c>
      <c r="C32" s="71" t="s">
        <v>223</v>
      </c>
      <c r="D32" s="73" t="s">
        <v>227</v>
      </c>
      <c r="E32" s="74" t="s">
        <v>14</v>
      </c>
      <c r="F32" s="72" t="s">
        <v>226</v>
      </c>
      <c r="G32" s="30">
        <v>48569.95</v>
      </c>
      <c r="H32" s="78" t="s">
        <v>187</v>
      </c>
      <c r="I32" s="73" t="s">
        <v>225</v>
      </c>
      <c r="J32" s="17" t="s">
        <v>224</v>
      </c>
      <c r="K32" s="90">
        <v>18587.3</v>
      </c>
    </row>
    <row r="33" spans="1:11" s="20" customFormat="1" ht="45.75" customHeight="1" x14ac:dyDescent="0.2">
      <c r="A33" s="17">
        <f t="shared" ref="A33:A39" si="1">+A32+1</f>
        <v>29</v>
      </c>
      <c r="B33" s="174"/>
      <c r="C33" s="71" t="s">
        <v>223</v>
      </c>
      <c r="D33" s="73" t="s">
        <v>222</v>
      </c>
      <c r="E33" s="74" t="s">
        <v>14</v>
      </c>
      <c r="F33" s="72" t="s">
        <v>221</v>
      </c>
      <c r="G33" s="30">
        <v>58023.63</v>
      </c>
      <c r="H33" s="78" t="s">
        <v>187</v>
      </c>
      <c r="I33" s="73" t="s">
        <v>220</v>
      </c>
      <c r="J33" s="17" t="s">
        <v>219</v>
      </c>
      <c r="K33" s="90">
        <v>35162.85</v>
      </c>
    </row>
    <row r="34" spans="1:11" s="19" customFormat="1" ht="31.5" customHeight="1" x14ac:dyDescent="0.2">
      <c r="A34" s="17">
        <f t="shared" si="1"/>
        <v>30</v>
      </c>
      <c r="B34" s="71" t="s">
        <v>218</v>
      </c>
      <c r="C34" s="71" t="s">
        <v>217</v>
      </c>
      <c r="D34" s="73" t="s">
        <v>216</v>
      </c>
      <c r="E34" s="74" t="s">
        <v>14</v>
      </c>
      <c r="F34" s="72" t="s">
        <v>215</v>
      </c>
      <c r="G34" s="30">
        <v>99948.75</v>
      </c>
      <c r="H34" s="78" t="s">
        <v>187</v>
      </c>
      <c r="I34" s="73" t="s">
        <v>214</v>
      </c>
      <c r="J34" s="17" t="s">
        <v>213</v>
      </c>
      <c r="K34" s="90">
        <v>99340.68</v>
      </c>
    </row>
    <row r="35" spans="1:11" s="19" customFormat="1" ht="58.5" customHeight="1" x14ac:dyDescent="0.2">
      <c r="A35" s="17">
        <f t="shared" si="1"/>
        <v>31</v>
      </c>
      <c r="B35" s="71" t="s">
        <v>210</v>
      </c>
      <c r="C35" s="71" t="s">
        <v>209</v>
      </c>
      <c r="D35" s="73" t="s">
        <v>212</v>
      </c>
      <c r="E35" s="74" t="s">
        <v>14</v>
      </c>
      <c r="F35" s="72" t="s">
        <v>207</v>
      </c>
      <c r="G35" s="30">
        <v>481250</v>
      </c>
      <c r="H35" s="78" t="s">
        <v>187</v>
      </c>
      <c r="I35" s="73" t="s">
        <v>206</v>
      </c>
      <c r="J35" s="17" t="s">
        <v>211</v>
      </c>
      <c r="K35" s="90">
        <v>453750</v>
      </c>
    </row>
    <row r="36" spans="1:11" s="19" customFormat="1" ht="41.25" customHeight="1" x14ac:dyDescent="0.2">
      <c r="A36" s="17">
        <f t="shared" si="1"/>
        <v>32</v>
      </c>
      <c r="B36" s="71" t="s">
        <v>210</v>
      </c>
      <c r="C36" s="71" t="s">
        <v>209</v>
      </c>
      <c r="D36" s="73" t="s">
        <v>208</v>
      </c>
      <c r="E36" s="74" t="s">
        <v>14</v>
      </c>
      <c r="F36" s="72" t="s">
        <v>207</v>
      </c>
      <c r="G36" s="30">
        <v>10000</v>
      </c>
      <c r="H36" s="78" t="s">
        <v>187</v>
      </c>
      <c r="I36" s="73" t="s">
        <v>206</v>
      </c>
      <c r="J36" s="17" t="s">
        <v>181</v>
      </c>
      <c r="K36" s="90">
        <v>10000</v>
      </c>
    </row>
    <row r="37" spans="1:11" s="19" customFormat="1" ht="28.5" customHeight="1" x14ac:dyDescent="0.2">
      <c r="A37" s="17">
        <f t="shared" si="1"/>
        <v>33</v>
      </c>
      <c r="B37" s="71" t="s">
        <v>205</v>
      </c>
      <c r="C37" s="71" t="s">
        <v>204</v>
      </c>
      <c r="D37" s="73" t="s">
        <v>203</v>
      </c>
      <c r="E37" s="74" t="s">
        <v>14</v>
      </c>
      <c r="F37" s="72" t="s">
        <v>202</v>
      </c>
      <c r="G37" s="30">
        <v>63981.25</v>
      </c>
      <c r="H37" s="78" t="s">
        <v>187</v>
      </c>
      <c r="I37" s="73" t="s">
        <v>201</v>
      </c>
      <c r="J37" s="17" t="s">
        <v>200</v>
      </c>
      <c r="K37" s="90">
        <v>26854.73</v>
      </c>
    </row>
    <row r="38" spans="1:11" s="19" customFormat="1" ht="45.75" customHeight="1" x14ac:dyDescent="0.2">
      <c r="A38" s="17">
        <f t="shared" si="1"/>
        <v>34</v>
      </c>
      <c r="B38" s="71" t="s">
        <v>199</v>
      </c>
      <c r="C38" s="71" t="s">
        <v>198</v>
      </c>
      <c r="D38" s="73" t="s">
        <v>197</v>
      </c>
      <c r="E38" s="74" t="s">
        <v>14</v>
      </c>
      <c r="F38" s="72" t="s">
        <v>196</v>
      </c>
      <c r="G38" s="30">
        <v>85742.92</v>
      </c>
      <c r="H38" s="78" t="s">
        <v>187</v>
      </c>
      <c r="I38" s="73" t="s">
        <v>195</v>
      </c>
      <c r="J38" s="17" t="s">
        <v>194</v>
      </c>
      <c r="K38" s="90">
        <v>85742.92</v>
      </c>
    </row>
    <row r="39" spans="1:11" s="19" customFormat="1" ht="33.75" customHeight="1" x14ac:dyDescent="0.2">
      <c r="A39" s="17">
        <f t="shared" si="1"/>
        <v>35</v>
      </c>
      <c r="B39" s="71" t="s">
        <v>193</v>
      </c>
      <c r="C39" s="71" t="s">
        <v>192</v>
      </c>
      <c r="D39" s="73" t="s">
        <v>191</v>
      </c>
      <c r="E39" s="74" t="s">
        <v>14</v>
      </c>
      <c r="F39" s="72" t="s">
        <v>190</v>
      </c>
      <c r="G39" s="30">
        <v>179445</v>
      </c>
      <c r="H39" s="78" t="s">
        <v>187</v>
      </c>
      <c r="I39" s="73" t="s">
        <v>189</v>
      </c>
      <c r="J39" s="17" t="s">
        <v>188</v>
      </c>
      <c r="K39" s="90">
        <v>172076.25</v>
      </c>
    </row>
    <row r="40" spans="1:11" s="19" customFormat="1" ht="12" customHeight="1" x14ac:dyDescent="0.2">
      <c r="A40" s="43"/>
      <c r="B40" s="44"/>
      <c r="C40" s="44"/>
      <c r="D40" s="45"/>
      <c r="E40" s="11"/>
      <c r="F40" s="46"/>
      <c r="G40" s="47"/>
      <c r="H40" s="48"/>
      <c r="I40" s="45"/>
      <c r="J40" s="43"/>
      <c r="K40" s="11"/>
    </row>
    <row r="41" spans="1:11" s="4" customFormat="1" ht="27.75" customHeight="1" x14ac:dyDescent="0.2">
      <c r="A41" s="153" t="s">
        <v>186</v>
      </c>
      <c r="B41" s="153"/>
      <c r="C41" s="153"/>
      <c r="D41" s="153"/>
      <c r="E41" s="153"/>
      <c r="F41" s="153"/>
      <c r="G41" s="153"/>
      <c r="H41" s="153"/>
      <c r="I41" s="153"/>
      <c r="J41" s="153"/>
      <c r="K41" s="153"/>
    </row>
    <row r="42" spans="1:11" s="4" customFormat="1" ht="43.5" customHeight="1" x14ac:dyDescent="0.2">
      <c r="A42" s="17">
        <v>1</v>
      </c>
      <c r="B42" s="137" t="s">
        <v>185</v>
      </c>
      <c r="C42" s="137" t="s">
        <v>184</v>
      </c>
      <c r="D42" s="73" t="s">
        <v>460</v>
      </c>
      <c r="E42" s="145" t="s">
        <v>159</v>
      </c>
      <c r="F42" s="5">
        <v>41732</v>
      </c>
      <c r="G42" s="33">
        <v>268275</v>
      </c>
      <c r="H42" s="5">
        <v>42096</v>
      </c>
      <c r="I42" s="73" t="s">
        <v>127</v>
      </c>
      <c r="J42" s="18" t="s">
        <v>126</v>
      </c>
      <c r="K42" s="93">
        <v>245505.32</v>
      </c>
    </row>
    <row r="43" spans="1:11" s="4" customFormat="1" ht="42" customHeight="1" x14ac:dyDescent="0.2">
      <c r="A43" s="17">
        <f t="shared" ref="A43:A50" si="2">1+A42</f>
        <v>2</v>
      </c>
      <c r="B43" s="138"/>
      <c r="C43" s="138"/>
      <c r="D43" s="73" t="s">
        <v>465</v>
      </c>
      <c r="E43" s="146"/>
      <c r="F43" s="5">
        <v>41699</v>
      </c>
      <c r="G43" s="33">
        <v>268275</v>
      </c>
      <c r="H43" s="5">
        <v>42063</v>
      </c>
      <c r="I43" s="73" t="s">
        <v>127</v>
      </c>
      <c r="J43" s="18" t="s">
        <v>180</v>
      </c>
      <c r="K43" s="93">
        <v>268275</v>
      </c>
    </row>
    <row r="44" spans="1:11" s="4" customFormat="1" ht="36.75" customHeight="1" x14ac:dyDescent="0.2">
      <c r="A44" s="17">
        <f t="shared" si="2"/>
        <v>3</v>
      </c>
      <c r="B44" s="78" t="s">
        <v>183</v>
      </c>
      <c r="C44" s="78" t="s">
        <v>182</v>
      </c>
      <c r="D44" s="73" t="s">
        <v>28</v>
      </c>
      <c r="E44" s="74" t="s">
        <v>1</v>
      </c>
      <c r="F44" s="5" t="s">
        <v>181</v>
      </c>
      <c r="G44" s="33">
        <v>10801107.15</v>
      </c>
      <c r="H44" s="5">
        <v>42051</v>
      </c>
      <c r="I44" s="73" t="s">
        <v>60</v>
      </c>
      <c r="J44" s="18" t="s">
        <v>180</v>
      </c>
      <c r="K44" s="93">
        <v>9727677.0299999993</v>
      </c>
    </row>
    <row r="45" spans="1:11" s="4" customFormat="1" ht="49.5" customHeight="1" x14ac:dyDescent="0.2">
      <c r="A45" s="17">
        <f t="shared" si="2"/>
        <v>4</v>
      </c>
      <c r="B45" s="78" t="s">
        <v>179</v>
      </c>
      <c r="C45" s="78" t="s">
        <v>178</v>
      </c>
      <c r="D45" s="73" t="s">
        <v>177</v>
      </c>
      <c r="E45" s="74" t="s">
        <v>1</v>
      </c>
      <c r="F45" s="5" t="s">
        <v>176</v>
      </c>
      <c r="G45" s="33">
        <v>2037330</v>
      </c>
      <c r="H45" s="5">
        <v>42111</v>
      </c>
      <c r="I45" s="73" t="s">
        <v>175</v>
      </c>
      <c r="J45" s="18" t="s">
        <v>174</v>
      </c>
      <c r="K45" s="93">
        <v>2037330.06</v>
      </c>
    </row>
    <row r="46" spans="1:11" s="4" customFormat="1" ht="38.25" customHeight="1" x14ac:dyDescent="0.2">
      <c r="A46" s="17">
        <f t="shared" si="2"/>
        <v>5</v>
      </c>
      <c r="B46" s="78" t="s">
        <v>173</v>
      </c>
      <c r="C46" s="78" t="s">
        <v>172</v>
      </c>
      <c r="D46" s="73" t="s">
        <v>171</v>
      </c>
      <c r="E46" s="74" t="s">
        <v>14</v>
      </c>
      <c r="F46" s="5" t="s">
        <v>170</v>
      </c>
      <c r="G46" s="33">
        <v>481250</v>
      </c>
      <c r="H46" s="78" t="s">
        <v>169</v>
      </c>
      <c r="I46" s="73" t="s">
        <v>60</v>
      </c>
      <c r="J46" s="18" t="s">
        <v>168</v>
      </c>
      <c r="K46" s="90">
        <v>481250</v>
      </c>
    </row>
    <row r="47" spans="1:11" s="4" customFormat="1" ht="27.75" customHeight="1" x14ac:dyDescent="0.2">
      <c r="A47" s="17">
        <f t="shared" si="2"/>
        <v>6</v>
      </c>
      <c r="B47" s="78" t="s">
        <v>167</v>
      </c>
      <c r="C47" s="78" t="s">
        <v>166</v>
      </c>
      <c r="D47" s="73" t="s">
        <v>165</v>
      </c>
      <c r="E47" s="74" t="s">
        <v>14</v>
      </c>
      <c r="F47" s="5">
        <v>41736</v>
      </c>
      <c r="G47" s="33">
        <v>237531.25</v>
      </c>
      <c r="H47" s="5">
        <f>F47+364</f>
        <v>42100</v>
      </c>
      <c r="I47" s="73" t="s">
        <v>164</v>
      </c>
      <c r="J47" s="18" t="s">
        <v>163</v>
      </c>
      <c r="K47" s="93">
        <v>115606.32</v>
      </c>
    </row>
    <row r="48" spans="1:11" s="4" customFormat="1" ht="42" customHeight="1" x14ac:dyDescent="0.2">
      <c r="A48" s="17">
        <f t="shared" si="2"/>
        <v>7</v>
      </c>
      <c r="B48" s="137" t="s">
        <v>162</v>
      </c>
      <c r="C48" s="137" t="s">
        <v>161</v>
      </c>
      <c r="D48" s="73" t="s">
        <v>160</v>
      </c>
      <c r="E48" s="145" t="s">
        <v>159</v>
      </c>
      <c r="F48" s="5">
        <v>41736</v>
      </c>
      <c r="G48" s="33">
        <v>56875</v>
      </c>
      <c r="H48" s="5">
        <f>F48+364</f>
        <v>42100</v>
      </c>
      <c r="I48" s="73" t="s">
        <v>157</v>
      </c>
      <c r="J48" s="18" t="s">
        <v>27</v>
      </c>
      <c r="K48" s="93">
        <v>56647.5</v>
      </c>
    </row>
    <row r="49" spans="1:20" s="4" customFormat="1" ht="40.5" customHeight="1" x14ac:dyDescent="0.2">
      <c r="A49" s="17">
        <f t="shared" si="2"/>
        <v>8</v>
      </c>
      <c r="B49" s="138"/>
      <c r="C49" s="138"/>
      <c r="D49" s="73" t="s">
        <v>158</v>
      </c>
      <c r="E49" s="146"/>
      <c r="F49" s="5">
        <v>41736</v>
      </c>
      <c r="G49" s="33">
        <v>59125</v>
      </c>
      <c r="H49" s="5">
        <f>F49+364</f>
        <v>42100</v>
      </c>
      <c r="I49" s="73" t="s">
        <v>157</v>
      </c>
      <c r="J49" s="18" t="s">
        <v>27</v>
      </c>
      <c r="K49" s="93">
        <v>58941.25</v>
      </c>
    </row>
    <row r="50" spans="1:20" s="9" customFormat="1" ht="27" customHeight="1" x14ac:dyDescent="0.2">
      <c r="A50" s="161">
        <f t="shared" si="2"/>
        <v>9</v>
      </c>
      <c r="B50" s="137" t="s">
        <v>156</v>
      </c>
      <c r="C50" s="133" t="s">
        <v>155</v>
      </c>
      <c r="D50" s="73" t="s">
        <v>154</v>
      </c>
      <c r="E50" s="145" t="s">
        <v>1</v>
      </c>
      <c r="F50" s="72">
        <v>41759</v>
      </c>
      <c r="G50" s="33">
        <v>4169250</v>
      </c>
      <c r="H50" s="5">
        <f>F50+364</f>
        <v>42123</v>
      </c>
      <c r="I50" s="143" t="s">
        <v>60</v>
      </c>
      <c r="J50" s="8" t="s">
        <v>153</v>
      </c>
      <c r="K50" s="8">
        <v>4169250</v>
      </c>
    </row>
    <row r="51" spans="1:20" s="9" customFormat="1" ht="26.25" customHeight="1" x14ac:dyDescent="0.2">
      <c r="A51" s="162"/>
      <c r="B51" s="138"/>
      <c r="C51" s="134"/>
      <c r="D51" s="73" t="s">
        <v>152</v>
      </c>
      <c r="E51" s="146"/>
      <c r="F51" s="72" t="s">
        <v>151</v>
      </c>
      <c r="G51" s="33">
        <v>339625</v>
      </c>
      <c r="H51" s="5" t="s">
        <v>150</v>
      </c>
      <c r="I51" s="144"/>
      <c r="J51" s="8" t="s">
        <v>149</v>
      </c>
      <c r="K51" s="8">
        <v>339625</v>
      </c>
    </row>
    <row r="52" spans="1:20" s="9" customFormat="1" ht="28.5" customHeight="1" x14ac:dyDescent="0.2">
      <c r="A52" s="17">
        <f>1+A50</f>
        <v>10</v>
      </c>
      <c r="B52" s="78" t="s">
        <v>148</v>
      </c>
      <c r="C52" s="71" t="s">
        <v>147</v>
      </c>
      <c r="D52" s="73" t="s">
        <v>146</v>
      </c>
      <c r="E52" s="74" t="s">
        <v>14</v>
      </c>
      <c r="F52" s="72">
        <v>41751</v>
      </c>
      <c r="G52" s="33">
        <v>126382.5</v>
      </c>
      <c r="H52" s="5">
        <f>F52+364</f>
        <v>42115</v>
      </c>
      <c r="I52" s="73" t="s">
        <v>145</v>
      </c>
      <c r="J52" s="18" t="s">
        <v>144</v>
      </c>
      <c r="K52" s="8">
        <v>126382.5</v>
      </c>
    </row>
    <row r="53" spans="1:20" s="9" customFormat="1" ht="29.25" customHeight="1" x14ac:dyDescent="0.2">
      <c r="A53" s="17">
        <f t="shared" ref="A53:A64" si="3">1+A52</f>
        <v>11</v>
      </c>
      <c r="B53" s="78" t="s">
        <v>143</v>
      </c>
      <c r="C53" s="71" t="s">
        <v>142</v>
      </c>
      <c r="D53" s="73" t="s">
        <v>141</v>
      </c>
      <c r="E53" s="74" t="s">
        <v>14</v>
      </c>
      <c r="F53" s="72">
        <v>41827</v>
      </c>
      <c r="G53" s="33">
        <v>400578.75</v>
      </c>
      <c r="H53" s="5">
        <f>F53+364</f>
        <v>42191</v>
      </c>
      <c r="I53" s="73" t="s">
        <v>140</v>
      </c>
      <c r="J53" s="18" t="s">
        <v>139</v>
      </c>
      <c r="K53" s="8">
        <v>390926.25</v>
      </c>
    </row>
    <row r="54" spans="1:20" s="9" customFormat="1" ht="29.25" customHeight="1" x14ac:dyDescent="0.2">
      <c r="A54" s="17">
        <f t="shared" si="3"/>
        <v>12</v>
      </c>
      <c r="B54" s="78" t="s">
        <v>138</v>
      </c>
      <c r="C54" s="71" t="s">
        <v>137</v>
      </c>
      <c r="D54" s="73" t="s">
        <v>136</v>
      </c>
      <c r="E54" s="74" t="s">
        <v>14</v>
      </c>
      <c r="F54" s="72">
        <v>41821</v>
      </c>
      <c r="G54" s="33">
        <v>352005</v>
      </c>
      <c r="H54" s="5">
        <f>F54+364</f>
        <v>42185</v>
      </c>
      <c r="I54" s="73" t="s">
        <v>60</v>
      </c>
      <c r="J54" s="18" t="s">
        <v>135</v>
      </c>
      <c r="K54" s="8">
        <v>292391.25</v>
      </c>
    </row>
    <row r="55" spans="1:20" s="9" customFormat="1" ht="28.5" customHeight="1" x14ac:dyDescent="0.2">
      <c r="A55" s="17">
        <f t="shared" si="3"/>
        <v>13</v>
      </c>
      <c r="B55" s="78" t="s">
        <v>134</v>
      </c>
      <c r="C55" s="71" t="s">
        <v>133</v>
      </c>
      <c r="D55" s="73" t="s">
        <v>132</v>
      </c>
      <c r="E55" s="74" t="s">
        <v>14</v>
      </c>
      <c r="F55" s="65">
        <v>41823</v>
      </c>
      <c r="G55" s="33">
        <v>1174437.5</v>
      </c>
      <c r="H55" s="5">
        <f>F55+90</f>
        <v>41913</v>
      </c>
      <c r="I55" s="63" t="s">
        <v>5</v>
      </c>
      <c r="J55" s="18" t="s">
        <v>131</v>
      </c>
      <c r="K55" s="8">
        <v>1106437.5</v>
      </c>
    </row>
    <row r="56" spans="1:20" s="9" customFormat="1" ht="63.75" customHeight="1" x14ac:dyDescent="0.2">
      <c r="A56" s="71">
        <f t="shared" si="3"/>
        <v>14</v>
      </c>
      <c r="B56" s="137" t="s">
        <v>129</v>
      </c>
      <c r="C56" s="133" t="s">
        <v>128</v>
      </c>
      <c r="D56" s="73" t="s">
        <v>921</v>
      </c>
      <c r="E56" s="133" t="s">
        <v>130</v>
      </c>
      <c r="F56" s="72">
        <v>41830</v>
      </c>
      <c r="G56" s="33">
        <v>47958.75</v>
      </c>
      <c r="H56" s="5">
        <f>F56+270</f>
        <v>42100</v>
      </c>
      <c r="I56" s="73" t="s">
        <v>127</v>
      </c>
      <c r="J56" s="18" t="s">
        <v>123</v>
      </c>
      <c r="K56" s="8">
        <v>41343.760000000002</v>
      </c>
    </row>
    <row r="57" spans="1:20" s="9" customFormat="1" ht="25.5" customHeight="1" x14ac:dyDescent="0.2">
      <c r="A57" s="71">
        <f t="shared" si="3"/>
        <v>15</v>
      </c>
      <c r="B57" s="158"/>
      <c r="C57" s="159"/>
      <c r="D57" s="73" t="s">
        <v>922</v>
      </c>
      <c r="E57" s="159"/>
      <c r="F57" s="72">
        <v>41830</v>
      </c>
      <c r="G57" s="33">
        <v>47958.75</v>
      </c>
      <c r="H57" s="5">
        <f>F57+270</f>
        <v>42100</v>
      </c>
      <c r="I57" s="73" t="s">
        <v>127</v>
      </c>
      <c r="J57" s="18" t="s">
        <v>123</v>
      </c>
      <c r="K57" s="8">
        <v>47131.89</v>
      </c>
    </row>
    <row r="58" spans="1:20" s="9" customFormat="1" ht="69" customHeight="1" x14ac:dyDescent="0.2">
      <c r="A58" s="71">
        <f t="shared" si="3"/>
        <v>16</v>
      </c>
      <c r="B58" s="158"/>
      <c r="C58" s="159"/>
      <c r="D58" s="73" t="s">
        <v>923</v>
      </c>
      <c r="E58" s="159"/>
      <c r="F58" s="72">
        <v>41830</v>
      </c>
      <c r="G58" s="33">
        <v>99776.25</v>
      </c>
      <c r="H58" s="5">
        <f>F58+270</f>
        <v>42100</v>
      </c>
      <c r="I58" s="73" t="s">
        <v>127</v>
      </c>
      <c r="J58" s="18" t="s">
        <v>126</v>
      </c>
      <c r="K58" s="8">
        <v>87648.75</v>
      </c>
    </row>
    <row r="59" spans="1:20" s="9" customFormat="1" ht="57.75" customHeight="1" x14ac:dyDescent="0.2">
      <c r="A59" s="71">
        <f t="shared" si="3"/>
        <v>17</v>
      </c>
      <c r="B59" s="158"/>
      <c r="C59" s="159"/>
      <c r="D59" s="73" t="s">
        <v>924</v>
      </c>
      <c r="E59" s="159"/>
      <c r="F59" s="72" t="s">
        <v>125</v>
      </c>
      <c r="G59" s="33">
        <v>44034</v>
      </c>
      <c r="H59" s="72">
        <v>42100</v>
      </c>
      <c r="I59" s="73" t="s">
        <v>124</v>
      </c>
      <c r="J59" s="18" t="s">
        <v>27</v>
      </c>
      <c r="K59" s="8">
        <v>44034</v>
      </c>
      <c r="M59" s="10"/>
      <c r="N59" s="10"/>
      <c r="O59" s="10"/>
      <c r="P59" s="10"/>
      <c r="Q59" s="10"/>
      <c r="R59" s="10"/>
      <c r="S59" s="10"/>
      <c r="T59" s="10"/>
    </row>
    <row r="60" spans="1:20" s="9" customFormat="1" ht="66.75" customHeight="1" x14ac:dyDescent="0.2">
      <c r="A60" s="71">
        <f t="shared" si="3"/>
        <v>18</v>
      </c>
      <c r="B60" s="158"/>
      <c r="C60" s="159"/>
      <c r="D60" s="73" t="s">
        <v>925</v>
      </c>
      <c r="E60" s="159"/>
      <c r="F60" s="72">
        <v>41841</v>
      </c>
      <c r="G60" s="33">
        <v>46587.125</v>
      </c>
      <c r="H60" s="72">
        <v>42100</v>
      </c>
      <c r="I60" s="73" t="s">
        <v>124</v>
      </c>
      <c r="J60" s="18" t="s">
        <v>123</v>
      </c>
      <c r="K60" s="8">
        <v>45693.63</v>
      </c>
      <c r="M60" s="16"/>
      <c r="N60" s="15"/>
      <c r="O60" s="14"/>
      <c r="P60" s="10"/>
      <c r="Q60" s="10"/>
      <c r="R60" s="10"/>
      <c r="S60" s="10"/>
      <c r="T60" s="10"/>
    </row>
    <row r="61" spans="1:20" s="9" customFormat="1" ht="64.5" customHeight="1" x14ac:dyDescent="0.2">
      <c r="A61" s="71">
        <f t="shared" si="3"/>
        <v>19</v>
      </c>
      <c r="B61" s="138"/>
      <c r="C61" s="134"/>
      <c r="D61" s="73" t="s">
        <v>926</v>
      </c>
      <c r="E61" s="134"/>
      <c r="F61" s="72">
        <v>41831</v>
      </c>
      <c r="G61" s="33">
        <v>65272.35</v>
      </c>
      <c r="H61" s="72">
        <v>42100</v>
      </c>
      <c r="I61" s="73" t="s">
        <v>122</v>
      </c>
      <c r="J61" s="18" t="s">
        <v>121</v>
      </c>
      <c r="K61" s="8">
        <v>56400.68</v>
      </c>
      <c r="M61" s="10"/>
      <c r="N61" s="10"/>
      <c r="O61" s="10"/>
      <c r="P61" s="10"/>
      <c r="Q61" s="10"/>
      <c r="R61" s="10"/>
      <c r="S61" s="10"/>
      <c r="T61" s="10"/>
    </row>
    <row r="62" spans="1:20" s="9" customFormat="1" ht="34.5" customHeight="1" x14ac:dyDescent="0.2">
      <c r="A62" s="71">
        <f t="shared" si="3"/>
        <v>20</v>
      </c>
      <c r="B62" s="78" t="s">
        <v>120</v>
      </c>
      <c r="C62" s="71" t="s">
        <v>119</v>
      </c>
      <c r="D62" s="73" t="s">
        <v>118</v>
      </c>
      <c r="E62" s="71" t="s">
        <v>14</v>
      </c>
      <c r="F62" s="72">
        <v>41859</v>
      </c>
      <c r="G62" s="33">
        <v>343149.35</v>
      </c>
      <c r="H62" s="72">
        <f>F62+364</f>
        <v>42223</v>
      </c>
      <c r="I62" s="73" t="s">
        <v>117</v>
      </c>
      <c r="J62" s="18" t="s">
        <v>116</v>
      </c>
      <c r="K62" s="8">
        <v>343148.95</v>
      </c>
      <c r="M62" s="10"/>
      <c r="N62" s="10"/>
      <c r="O62" s="10"/>
      <c r="P62" s="10"/>
      <c r="Q62" s="10"/>
      <c r="R62" s="10"/>
      <c r="S62" s="10"/>
      <c r="T62" s="10"/>
    </row>
    <row r="63" spans="1:20" s="4" customFormat="1" ht="54.75" customHeight="1" x14ac:dyDescent="0.2">
      <c r="A63" s="71">
        <f t="shared" si="3"/>
        <v>21</v>
      </c>
      <c r="B63" s="40" t="s">
        <v>115</v>
      </c>
      <c r="C63" s="40" t="s">
        <v>114</v>
      </c>
      <c r="D63" s="79" t="s">
        <v>113</v>
      </c>
      <c r="E63" s="71" t="s">
        <v>14</v>
      </c>
      <c r="F63" s="13">
        <v>41878</v>
      </c>
      <c r="G63" s="34">
        <v>564786.75</v>
      </c>
      <c r="H63" s="72">
        <f>F63+364</f>
        <v>42242</v>
      </c>
      <c r="I63" s="36" t="s">
        <v>60</v>
      </c>
      <c r="J63" s="18" t="s">
        <v>109</v>
      </c>
      <c r="K63" s="18">
        <v>564786.75</v>
      </c>
    </row>
    <row r="64" spans="1:20" s="9" customFormat="1" ht="42" customHeight="1" x14ac:dyDescent="0.2">
      <c r="A64" s="71">
        <f t="shared" si="3"/>
        <v>22</v>
      </c>
      <c r="B64" s="78" t="s">
        <v>112</v>
      </c>
      <c r="C64" s="71" t="s">
        <v>111</v>
      </c>
      <c r="D64" s="73" t="s">
        <v>110</v>
      </c>
      <c r="E64" s="71" t="s">
        <v>1</v>
      </c>
      <c r="F64" s="5">
        <v>41898</v>
      </c>
      <c r="G64" s="33">
        <v>2326865.19</v>
      </c>
      <c r="H64" s="72">
        <f>F64+364</f>
        <v>42262</v>
      </c>
      <c r="I64" s="37" t="s">
        <v>60</v>
      </c>
      <c r="J64" s="18" t="s">
        <v>109</v>
      </c>
      <c r="K64" s="8">
        <v>2326865.19</v>
      </c>
      <c r="M64" s="10"/>
      <c r="N64" s="10"/>
      <c r="O64" s="10"/>
      <c r="P64" s="10"/>
      <c r="Q64" s="10"/>
      <c r="R64" s="10"/>
      <c r="S64" s="10"/>
      <c r="T64" s="10"/>
    </row>
    <row r="65" spans="1:20" s="9" customFormat="1" ht="33.75" customHeight="1" x14ac:dyDescent="0.2">
      <c r="A65" s="71">
        <v>23</v>
      </c>
      <c r="B65" s="78" t="s">
        <v>108</v>
      </c>
      <c r="C65" s="71" t="s">
        <v>107</v>
      </c>
      <c r="D65" s="73" t="s">
        <v>106</v>
      </c>
      <c r="E65" s="71" t="s">
        <v>14</v>
      </c>
      <c r="F65" s="72">
        <v>41901</v>
      </c>
      <c r="G65" s="33">
        <v>869489.03</v>
      </c>
      <c r="H65" s="72">
        <f>F65+364</f>
        <v>42265</v>
      </c>
      <c r="I65" s="37" t="s">
        <v>60</v>
      </c>
      <c r="J65" s="18" t="s">
        <v>105</v>
      </c>
      <c r="K65" s="8">
        <v>869488.8</v>
      </c>
      <c r="M65" s="10"/>
      <c r="N65" s="10"/>
      <c r="O65" s="10"/>
      <c r="P65" s="10"/>
      <c r="Q65" s="10"/>
      <c r="R65" s="10"/>
      <c r="S65" s="10"/>
      <c r="T65" s="10"/>
    </row>
    <row r="66" spans="1:20" s="9" customFormat="1" ht="42.75" customHeight="1" x14ac:dyDescent="0.2">
      <c r="A66" s="71">
        <v>24</v>
      </c>
      <c r="B66" s="78" t="s">
        <v>104</v>
      </c>
      <c r="C66" s="71" t="s">
        <v>103</v>
      </c>
      <c r="D66" s="73" t="s">
        <v>102</v>
      </c>
      <c r="E66" s="71" t="s">
        <v>1</v>
      </c>
      <c r="F66" s="5">
        <v>41912</v>
      </c>
      <c r="G66" s="33">
        <v>2233175.5499999998</v>
      </c>
      <c r="H66" s="72">
        <f>F66+364</f>
        <v>42276</v>
      </c>
      <c r="I66" s="37" t="s">
        <v>60</v>
      </c>
      <c r="J66" s="18" t="s">
        <v>444</v>
      </c>
      <c r="K66" s="8">
        <v>2231856.2200000002</v>
      </c>
      <c r="M66" s="10"/>
      <c r="N66" s="10"/>
      <c r="O66" s="10"/>
      <c r="P66" s="10"/>
      <c r="Q66" s="10"/>
      <c r="R66" s="10"/>
      <c r="S66" s="10"/>
      <c r="T66" s="10"/>
    </row>
    <row r="67" spans="1:20" s="9" customFormat="1" ht="32.25" customHeight="1" x14ac:dyDescent="0.2">
      <c r="A67" s="71">
        <f>1+A66</f>
        <v>25</v>
      </c>
      <c r="B67" s="137" t="s">
        <v>101</v>
      </c>
      <c r="C67" s="133" t="s">
        <v>100</v>
      </c>
      <c r="D67" s="73" t="s">
        <v>99</v>
      </c>
      <c r="E67" s="133" t="s">
        <v>1</v>
      </c>
      <c r="F67" s="72">
        <v>41926</v>
      </c>
      <c r="G67" s="33">
        <v>3226652.5</v>
      </c>
      <c r="H67" s="78" t="s">
        <v>98</v>
      </c>
      <c r="I67" s="135" t="s">
        <v>60</v>
      </c>
      <c r="J67" s="18" t="s">
        <v>57</v>
      </c>
      <c r="K67" s="8" t="s">
        <v>57</v>
      </c>
      <c r="M67" s="10"/>
      <c r="N67" s="10"/>
      <c r="O67" s="10"/>
      <c r="P67" s="10"/>
      <c r="Q67" s="10"/>
      <c r="R67" s="10"/>
      <c r="S67" s="10"/>
      <c r="T67" s="10"/>
    </row>
    <row r="68" spans="1:20" s="9" customFormat="1" ht="32.25" customHeight="1" x14ac:dyDescent="0.2">
      <c r="A68" s="42" t="s">
        <v>794</v>
      </c>
      <c r="B68" s="138"/>
      <c r="C68" s="134"/>
      <c r="D68" s="73" t="s">
        <v>795</v>
      </c>
      <c r="E68" s="134"/>
      <c r="F68" s="64">
        <v>41978</v>
      </c>
      <c r="G68" s="77">
        <v>3152812.5</v>
      </c>
      <c r="H68" s="78" t="s">
        <v>83</v>
      </c>
      <c r="I68" s="136"/>
      <c r="J68" s="8" t="s">
        <v>97</v>
      </c>
      <c r="K68" s="8">
        <v>3152812.5</v>
      </c>
      <c r="M68" s="10"/>
      <c r="N68" s="10"/>
      <c r="O68" s="10"/>
      <c r="P68" s="10"/>
      <c r="Q68" s="10"/>
      <c r="R68" s="10"/>
      <c r="S68" s="10"/>
      <c r="T68" s="10"/>
    </row>
    <row r="69" spans="1:20" s="9" customFormat="1" ht="27.75" customHeight="1" x14ac:dyDescent="0.2">
      <c r="A69" s="149">
        <v>26</v>
      </c>
      <c r="B69" s="137" t="s">
        <v>96</v>
      </c>
      <c r="C69" s="133" t="s">
        <v>95</v>
      </c>
      <c r="D69" s="73" t="s">
        <v>94</v>
      </c>
      <c r="E69" s="133" t="s">
        <v>14</v>
      </c>
      <c r="F69" s="131">
        <v>41941</v>
      </c>
      <c r="G69" s="172">
        <v>175600</v>
      </c>
      <c r="H69" s="155">
        <f>F69+364</f>
        <v>42305</v>
      </c>
      <c r="I69" s="143" t="s">
        <v>90</v>
      </c>
      <c r="J69" s="170" t="s">
        <v>93</v>
      </c>
      <c r="K69" s="170">
        <v>175600</v>
      </c>
      <c r="M69" s="10"/>
      <c r="N69" s="10"/>
      <c r="O69" s="10"/>
      <c r="P69" s="10"/>
      <c r="Q69" s="10"/>
      <c r="R69" s="10"/>
      <c r="S69" s="10"/>
      <c r="T69" s="10"/>
    </row>
    <row r="70" spans="1:20" s="9" customFormat="1" ht="31.5" customHeight="1" x14ac:dyDescent="0.2">
      <c r="A70" s="149"/>
      <c r="B70" s="158"/>
      <c r="C70" s="159"/>
      <c r="D70" s="12" t="s">
        <v>92</v>
      </c>
      <c r="E70" s="159"/>
      <c r="F70" s="132"/>
      <c r="G70" s="173"/>
      <c r="H70" s="162"/>
      <c r="I70" s="144"/>
      <c r="J70" s="171"/>
      <c r="K70" s="171"/>
      <c r="M70" s="10"/>
      <c r="N70" s="10"/>
      <c r="O70" s="10"/>
      <c r="P70" s="10"/>
      <c r="Q70" s="10"/>
      <c r="R70" s="10"/>
      <c r="S70" s="10"/>
      <c r="T70" s="10"/>
    </row>
    <row r="71" spans="1:20" s="9" customFormat="1" ht="25.5" customHeight="1" x14ac:dyDescent="0.2">
      <c r="A71" s="67">
        <v>27</v>
      </c>
      <c r="B71" s="138"/>
      <c r="C71" s="134"/>
      <c r="D71" s="12" t="s">
        <v>91</v>
      </c>
      <c r="E71" s="134"/>
      <c r="F71" s="72">
        <v>41936</v>
      </c>
      <c r="G71" s="33">
        <v>114200</v>
      </c>
      <c r="H71" s="5">
        <f t="shared" ref="H71:H79" si="4">F71+364</f>
        <v>42300</v>
      </c>
      <c r="I71" s="73" t="s">
        <v>90</v>
      </c>
      <c r="J71" s="18" t="s">
        <v>89</v>
      </c>
      <c r="K71" s="8">
        <v>70165</v>
      </c>
      <c r="M71" s="10"/>
      <c r="N71" s="10"/>
      <c r="O71" s="10"/>
      <c r="P71" s="10"/>
      <c r="Q71" s="10"/>
      <c r="R71" s="10"/>
      <c r="S71" s="10"/>
      <c r="T71" s="10"/>
    </row>
    <row r="72" spans="1:20" s="9" customFormat="1" ht="30.75" customHeight="1" x14ac:dyDescent="0.2">
      <c r="A72" s="71">
        <v>28</v>
      </c>
      <c r="B72" s="78" t="s">
        <v>88</v>
      </c>
      <c r="C72" s="71" t="s">
        <v>87</v>
      </c>
      <c r="D72" s="73" t="s">
        <v>86</v>
      </c>
      <c r="E72" s="71" t="s">
        <v>85</v>
      </c>
      <c r="F72" s="72">
        <v>41957</v>
      </c>
      <c r="G72" s="33">
        <v>91800</v>
      </c>
      <c r="H72" s="5">
        <f t="shared" si="4"/>
        <v>42321</v>
      </c>
      <c r="I72" s="73" t="s">
        <v>84</v>
      </c>
      <c r="J72" s="18" t="s">
        <v>83</v>
      </c>
      <c r="K72" s="8">
        <v>41400</v>
      </c>
      <c r="M72" s="10"/>
      <c r="N72" s="10"/>
      <c r="O72" s="10"/>
      <c r="P72" s="10"/>
      <c r="Q72" s="10"/>
      <c r="R72" s="10"/>
      <c r="S72" s="10"/>
      <c r="T72" s="10"/>
    </row>
    <row r="73" spans="1:20" s="9" customFormat="1" ht="33" customHeight="1" x14ac:dyDescent="0.2">
      <c r="A73" s="71">
        <f t="shared" ref="A73:A79" si="5">1+A72</f>
        <v>29</v>
      </c>
      <c r="B73" s="137" t="s">
        <v>82</v>
      </c>
      <c r="C73" s="133" t="s">
        <v>81</v>
      </c>
      <c r="D73" s="73" t="s">
        <v>80</v>
      </c>
      <c r="E73" s="133" t="s">
        <v>14</v>
      </c>
      <c r="F73" s="72">
        <v>41974</v>
      </c>
      <c r="G73" s="33">
        <v>109211.26</v>
      </c>
      <c r="H73" s="5">
        <f t="shared" si="4"/>
        <v>42338</v>
      </c>
      <c r="I73" s="73" t="s">
        <v>79</v>
      </c>
      <c r="J73" s="18" t="s">
        <v>78</v>
      </c>
      <c r="K73" s="8">
        <v>109186.12</v>
      </c>
      <c r="M73" s="10"/>
      <c r="N73" s="10"/>
      <c r="O73" s="10"/>
      <c r="P73" s="10"/>
      <c r="Q73" s="10"/>
      <c r="R73" s="10"/>
      <c r="S73" s="10"/>
      <c r="T73" s="10"/>
    </row>
    <row r="74" spans="1:20" s="9" customFormat="1" ht="33" customHeight="1" x14ac:dyDescent="0.2">
      <c r="A74" s="71">
        <f t="shared" si="5"/>
        <v>30</v>
      </c>
      <c r="B74" s="158"/>
      <c r="C74" s="159"/>
      <c r="D74" s="73" t="s">
        <v>77</v>
      </c>
      <c r="E74" s="159"/>
      <c r="F74" s="65">
        <v>41971</v>
      </c>
      <c r="G74" s="33">
        <v>140792.60999999999</v>
      </c>
      <c r="H74" s="5">
        <f t="shared" si="4"/>
        <v>42335</v>
      </c>
      <c r="I74" s="73" t="s">
        <v>75</v>
      </c>
      <c r="J74" s="18" t="s">
        <v>507</v>
      </c>
      <c r="K74" s="8">
        <v>134448.92000000001</v>
      </c>
      <c r="M74" s="10"/>
      <c r="N74" s="10"/>
      <c r="O74" s="10"/>
      <c r="P74" s="10"/>
      <c r="Q74" s="10"/>
      <c r="R74" s="10"/>
      <c r="S74" s="10"/>
      <c r="T74" s="10"/>
    </row>
    <row r="75" spans="1:20" s="9" customFormat="1" ht="33.75" customHeight="1" x14ac:dyDescent="0.2">
      <c r="A75" s="71">
        <f t="shared" si="5"/>
        <v>31</v>
      </c>
      <c r="B75" s="158"/>
      <c r="C75" s="159"/>
      <c r="D75" s="73" t="s">
        <v>76</v>
      </c>
      <c r="E75" s="159"/>
      <c r="F75" s="64">
        <v>41974</v>
      </c>
      <c r="G75" s="33">
        <v>125352.93</v>
      </c>
      <c r="H75" s="5">
        <f t="shared" si="4"/>
        <v>42338</v>
      </c>
      <c r="I75" s="73" t="s">
        <v>75</v>
      </c>
      <c r="J75" s="18" t="s">
        <v>74</v>
      </c>
      <c r="K75" s="8">
        <v>124897.99</v>
      </c>
      <c r="M75" s="10"/>
      <c r="N75" s="10"/>
      <c r="O75" s="10"/>
      <c r="P75" s="10"/>
      <c r="Q75" s="10"/>
      <c r="R75" s="10"/>
      <c r="S75" s="10"/>
      <c r="T75" s="10"/>
    </row>
    <row r="76" spans="1:20" s="9" customFormat="1" ht="42.75" customHeight="1" x14ac:dyDescent="0.2">
      <c r="A76" s="71">
        <f t="shared" si="5"/>
        <v>32</v>
      </c>
      <c r="B76" s="138"/>
      <c r="C76" s="134"/>
      <c r="D76" s="73" t="s">
        <v>73</v>
      </c>
      <c r="E76" s="134"/>
      <c r="F76" s="65">
        <v>41974</v>
      </c>
      <c r="G76" s="33">
        <v>115983.63</v>
      </c>
      <c r="H76" s="5">
        <f t="shared" si="4"/>
        <v>42338</v>
      </c>
      <c r="I76" s="73" t="s">
        <v>72</v>
      </c>
      <c r="J76" s="18" t="s">
        <v>508</v>
      </c>
      <c r="K76" s="8">
        <v>115597.3</v>
      </c>
      <c r="M76" s="10"/>
      <c r="N76" s="10"/>
      <c r="O76" s="10"/>
      <c r="P76" s="10"/>
      <c r="Q76" s="10"/>
      <c r="R76" s="10"/>
      <c r="S76" s="10"/>
      <c r="T76" s="10"/>
    </row>
    <row r="77" spans="1:20" s="4" customFormat="1" ht="27.75" customHeight="1" x14ac:dyDescent="0.2">
      <c r="A77" s="71">
        <f t="shared" si="5"/>
        <v>33</v>
      </c>
      <c r="B77" s="78" t="s">
        <v>71</v>
      </c>
      <c r="C77" s="71" t="s">
        <v>70</v>
      </c>
      <c r="D77" s="73" t="s">
        <v>69</v>
      </c>
      <c r="E77" s="71" t="s">
        <v>14</v>
      </c>
      <c r="F77" s="5">
        <v>41970</v>
      </c>
      <c r="G77" s="33">
        <v>381583.92500000005</v>
      </c>
      <c r="H77" s="5">
        <f t="shared" si="4"/>
        <v>42334</v>
      </c>
      <c r="I77" s="37" t="s">
        <v>60</v>
      </c>
      <c r="J77" s="8" t="s">
        <v>68</v>
      </c>
      <c r="K77" s="8">
        <v>381583.93</v>
      </c>
    </row>
    <row r="78" spans="1:20" s="4" customFormat="1" ht="27.75" customHeight="1" x14ac:dyDescent="0.2">
      <c r="A78" s="71">
        <f t="shared" si="5"/>
        <v>34</v>
      </c>
      <c r="B78" s="78" t="s">
        <v>67</v>
      </c>
      <c r="C78" s="71" t="s">
        <v>66</v>
      </c>
      <c r="D78" s="73" t="s">
        <v>65</v>
      </c>
      <c r="E78" s="71" t="s">
        <v>14</v>
      </c>
      <c r="F78" s="5">
        <v>41981</v>
      </c>
      <c r="G78" s="33">
        <v>269667.71000000002</v>
      </c>
      <c r="H78" s="5">
        <f t="shared" si="4"/>
        <v>42345</v>
      </c>
      <c r="I78" s="37" t="s">
        <v>60</v>
      </c>
      <c r="J78" s="8" t="s">
        <v>64</v>
      </c>
      <c r="K78" s="8">
        <v>269666.71000000002</v>
      </c>
    </row>
    <row r="79" spans="1:20" s="4" customFormat="1" ht="27.75" customHeight="1" x14ac:dyDescent="0.2">
      <c r="A79" s="71">
        <f t="shared" si="5"/>
        <v>35</v>
      </c>
      <c r="B79" s="78" t="s">
        <v>63</v>
      </c>
      <c r="C79" s="71" t="s">
        <v>62</v>
      </c>
      <c r="D79" s="73" t="s">
        <v>61</v>
      </c>
      <c r="E79" s="71" t="s">
        <v>14</v>
      </c>
      <c r="F79" s="5">
        <v>41981</v>
      </c>
      <c r="G79" s="33">
        <v>350407.91</v>
      </c>
      <c r="H79" s="5">
        <f t="shared" si="4"/>
        <v>42345</v>
      </c>
      <c r="I79" s="37" t="s">
        <v>60</v>
      </c>
      <c r="J79" s="8" t="s">
        <v>59</v>
      </c>
      <c r="K79" s="8">
        <v>350407.91</v>
      </c>
    </row>
    <row r="80" spans="1:20" s="4" customFormat="1" ht="71.25" customHeight="1" x14ac:dyDescent="0.2">
      <c r="A80" s="71">
        <v>36</v>
      </c>
      <c r="B80" s="78" t="s">
        <v>58</v>
      </c>
      <c r="C80" s="71" t="s">
        <v>57</v>
      </c>
      <c r="D80" s="73" t="s">
        <v>56</v>
      </c>
      <c r="E80" s="71" t="s">
        <v>55</v>
      </c>
      <c r="F80" s="5">
        <v>42004</v>
      </c>
      <c r="G80" s="33">
        <v>22930875</v>
      </c>
      <c r="H80" s="5">
        <v>42094</v>
      </c>
      <c r="I80" s="73" t="s">
        <v>54</v>
      </c>
      <c r="J80" s="8" t="s">
        <v>53</v>
      </c>
      <c r="K80" s="8" t="s">
        <v>52</v>
      </c>
    </row>
    <row r="81" spans="1:11" s="4" customFormat="1" ht="12" customHeight="1" x14ac:dyDescent="0.2">
      <c r="A81" s="44"/>
      <c r="B81" s="48"/>
      <c r="C81" s="44"/>
      <c r="D81" s="45"/>
      <c r="E81" s="44"/>
      <c r="F81" s="49"/>
      <c r="G81" s="50"/>
      <c r="H81" s="49"/>
      <c r="I81" s="45"/>
      <c r="J81" s="51"/>
      <c r="K81" s="51"/>
    </row>
    <row r="82" spans="1:11" s="4" customFormat="1" ht="27.75" customHeight="1" x14ac:dyDescent="0.2">
      <c r="A82" s="153" t="s">
        <v>51</v>
      </c>
      <c r="B82" s="153"/>
      <c r="C82" s="153"/>
      <c r="D82" s="153"/>
      <c r="E82" s="153"/>
      <c r="F82" s="153"/>
      <c r="G82" s="153"/>
      <c r="H82" s="153"/>
      <c r="I82" s="153"/>
      <c r="J82" s="153"/>
      <c r="K82" s="153"/>
    </row>
    <row r="83" spans="1:11" s="4" customFormat="1" ht="49.5" customHeight="1" x14ac:dyDescent="0.2">
      <c r="A83" s="71">
        <v>1</v>
      </c>
      <c r="B83" s="78" t="s">
        <v>50</v>
      </c>
      <c r="C83" s="71" t="s">
        <v>49</v>
      </c>
      <c r="D83" s="73" t="s">
        <v>48</v>
      </c>
      <c r="E83" s="71" t="s">
        <v>1</v>
      </c>
      <c r="F83" s="5">
        <v>42067</v>
      </c>
      <c r="G83" s="33">
        <v>2722606.25</v>
      </c>
      <c r="H83" s="5">
        <v>42432</v>
      </c>
      <c r="I83" s="73" t="s">
        <v>47</v>
      </c>
      <c r="J83" s="18" t="s">
        <v>509</v>
      </c>
      <c r="K83" s="8">
        <v>2713853.75</v>
      </c>
    </row>
    <row r="84" spans="1:11" s="4" customFormat="1" ht="48" customHeight="1" x14ac:dyDescent="0.2">
      <c r="A84" s="71">
        <f>A83+1</f>
        <v>2</v>
      </c>
      <c r="B84" s="137" t="s">
        <v>46</v>
      </c>
      <c r="C84" s="133" t="s">
        <v>45</v>
      </c>
      <c r="D84" s="73" t="s">
        <v>44</v>
      </c>
      <c r="E84" s="145" t="s">
        <v>14</v>
      </c>
      <c r="F84" s="5">
        <v>42103</v>
      </c>
      <c r="G84" s="33">
        <v>66681</v>
      </c>
      <c r="H84" s="5">
        <v>42460</v>
      </c>
      <c r="I84" s="73" t="s">
        <v>31</v>
      </c>
      <c r="J84" s="18" t="s">
        <v>510</v>
      </c>
      <c r="K84" s="8">
        <v>66681</v>
      </c>
    </row>
    <row r="85" spans="1:11" s="4" customFormat="1" ht="44.25" customHeight="1" x14ac:dyDescent="0.2">
      <c r="A85" s="71">
        <f t="shared" ref="A85:A127" si="6">A84+1</f>
        <v>3</v>
      </c>
      <c r="B85" s="158"/>
      <c r="C85" s="159"/>
      <c r="D85" s="73" t="s">
        <v>43</v>
      </c>
      <c r="E85" s="160"/>
      <c r="F85" s="5">
        <v>42103</v>
      </c>
      <c r="G85" s="33">
        <v>66681</v>
      </c>
      <c r="H85" s="5">
        <v>42460</v>
      </c>
      <c r="I85" s="73" t="s">
        <v>31</v>
      </c>
      <c r="J85" s="18" t="s">
        <v>510</v>
      </c>
      <c r="K85" s="8">
        <v>66681</v>
      </c>
    </row>
    <row r="86" spans="1:11" s="4" customFormat="1" ht="45.75" customHeight="1" x14ac:dyDescent="0.2">
      <c r="A86" s="71">
        <f t="shared" si="6"/>
        <v>4</v>
      </c>
      <c r="B86" s="158"/>
      <c r="C86" s="159"/>
      <c r="D86" s="73" t="s">
        <v>42</v>
      </c>
      <c r="E86" s="160"/>
      <c r="F86" s="5">
        <v>42107</v>
      </c>
      <c r="G86" s="33">
        <v>133306.20000000001</v>
      </c>
      <c r="H86" s="5">
        <v>42460</v>
      </c>
      <c r="I86" s="73" t="s">
        <v>41</v>
      </c>
      <c r="J86" s="18" t="s">
        <v>510</v>
      </c>
      <c r="K86" s="8">
        <v>132768.71</v>
      </c>
    </row>
    <row r="87" spans="1:11" s="4" customFormat="1" ht="45" customHeight="1" x14ac:dyDescent="0.2">
      <c r="A87" s="71">
        <f t="shared" si="6"/>
        <v>5</v>
      </c>
      <c r="B87" s="158"/>
      <c r="C87" s="159"/>
      <c r="D87" s="73" t="s">
        <v>40</v>
      </c>
      <c r="E87" s="160"/>
      <c r="F87" s="5">
        <v>42103</v>
      </c>
      <c r="G87" s="33">
        <v>59768</v>
      </c>
      <c r="H87" s="5">
        <v>42460</v>
      </c>
      <c r="I87" s="73" t="s">
        <v>31</v>
      </c>
      <c r="J87" s="18" t="s">
        <v>510</v>
      </c>
      <c r="K87" s="8">
        <v>59768</v>
      </c>
    </row>
    <row r="88" spans="1:11" s="4" customFormat="1" ht="46.5" customHeight="1" x14ac:dyDescent="0.2">
      <c r="A88" s="71">
        <f t="shared" si="6"/>
        <v>6</v>
      </c>
      <c r="B88" s="158"/>
      <c r="C88" s="159"/>
      <c r="D88" s="73" t="s">
        <v>39</v>
      </c>
      <c r="E88" s="160"/>
      <c r="F88" s="5">
        <v>42101</v>
      </c>
      <c r="G88" s="33">
        <v>64085.25</v>
      </c>
      <c r="H88" s="5">
        <v>42460</v>
      </c>
      <c r="I88" s="73" t="s">
        <v>38</v>
      </c>
      <c r="J88" s="18" t="s">
        <v>510</v>
      </c>
      <c r="K88" s="8">
        <v>64083.71</v>
      </c>
    </row>
    <row r="89" spans="1:11" s="4" customFormat="1" ht="46.5" customHeight="1" x14ac:dyDescent="0.2">
      <c r="A89" s="71">
        <f t="shared" si="6"/>
        <v>7</v>
      </c>
      <c r="B89" s="158"/>
      <c r="C89" s="159"/>
      <c r="D89" s="73" t="s">
        <v>37</v>
      </c>
      <c r="E89" s="160"/>
      <c r="F89" s="5">
        <v>42103</v>
      </c>
      <c r="G89" s="33">
        <v>85560</v>
      </c>
      <c r="H89" s="5">
        <v>42460</v>
      </c>
      <c r="I89" s="73" t="s">
        <v>31</v>
      </c>
      <c r="J89" s="18" t="s">
        <v>511</v>
      </c>
      <c r="K89" s="8">
        <v>84880</v>
      </c>
    </row>
    <row r="90" spans="1:11" s="4" customFormat="1" ht="45.75" customHeight="1" x14ac:dyDescent="0.2">
      <c r="A90" s="71">
        <f t="shared" si="6"/>
        <v>8</v>
      </c>
      <c r="B90" s="158"/>
      <c r="C90" s="159"/>
      <c r="D90" s="73" t="s">
        <v>36</v>
      </c>
      <c r="E90" s="160"/>
      <c r="F90" s="5">
        <v>42097</v>
      </c>
      <c r="G90" s="33">
        <v>256620</v>
      </c>
      <c r="H90" s="5">
        <v>42460</v>
      </c>
      <c r="I90" s="73" t="s">
        <v>34</v>
      </c>
      <c r="J90" s="18" t="s">
        <v>510</v>
      </c>
      <c r="K90" s="8">
        <v>256385</v>
      </c>
    </row>
    <row r="91" spans="1:11" s="4" customFormat="1" ht="48" customHeight="1" x14ac:dyDescent="0.2">
      <c r="A91" s="71">
        <f t="shared" si="6"/>
        <v>9</v>
      </c>
      <c r="B91" s="158"/>
      <c r="C91" s="159"/>
      <c r="D91" s="73" t="s">
        <v>35</v>
      </c>
      <c r="E91" s="160"/>
      <c r="F91" s="5">
        <v>42095</v>
      </c>
      <c r="G91" s="33">
        <v>258030</v>
      </c>
      <c r="H91" s="5">
        <v>42460</v>
      </c>
      <c r="I91" s="73" t="s">
        <v>34</v>
      </c>
      <c r="J91" s="18" t="s">
        <v>510</v>
      </c>
      <c r="K91" s="8">
        <v>258030</v>
      </c>
    </row>
    <row r="92" spans="1:11" s="4" customFormat="1" ht="46.5" customHeight="1" x14ac:dyDescent="0.2">
      <c r="A92" s="71">
        <f t="shared" si="6"/>
        <v>10</v>
      </c>
      <c r="B92" s="158"/>
      <c r="C92" s="159"/>
      <c r="D92" s="73" t="s">
        <v>33</v>
      </c>
      <c r="E92" s="160"/>
      <c r="F92" s="5">
        <v>42103</v>
      </c>
      <c r="G92" s="33">
        <v>56048</v>
      </c>
      <c r="H92" s="5">
        <v>42460</v>
      </c>
      <c r="I92" s="73" t="s">
        <v>31</v>
      </c>
      <c r="J92" s="18" t="s">
        <v>510</v>
      </c>
      <c r="K92" s="8">
        <v>56048</v>
      </c>
    </row>
    <row r="93" spans="1:11" s="4" customFormat="1" ht="50.25" customHeight="1" x14ac:dyDescent="0.2">
      <c r="A93" s="71">
        <f t="shared" si="6"/>
        <v>11</v>
      </c>
      <c r="B93" s="138"/>
      <c r="C93" s="134"/>
      <c r="D93" s="73" t="s">
        <v>32</v>
      </c>
      <c r="E93" s="146"/>
      <c r="F93" s="5">
        <v>42103</v>
      </c>
      <c r="G93" s="33">
        <v>58883</v>
      </c>
      <c r="H93" s="5">
        <v>42460</v>
      </c>
      <c r="I93" s="73" t="s">
        <v>31</v>
      </c>
      <c r="J93" s="18" t="s">
        <v>510</v>
      </c>
      <c r="K93" s="8">
        <v>58631.040000000001</v>
      </c>
    </row>
    <row r="94" spans="1:11" s="4" customFormat="1" ht="35.25" customHeight="1" x14ac:dyDescent="0.2">
      <c r="A94" s="71">
        <f t="shared" si="6"/>
        <v>12</v>
      </c>
      <c r="B94" s="137" t="s">
        <v>30</v>
      </c>
      <c r="C94" s="133" t="s">
        <v>29</v>
      </c>
      <c r="D94" s="143" t="s">
        <v>28</v>
      </c>
      <c r="E94" s="74" t="s">
        <v>1</v>
      </c>
      <c r="F94" s="5">
        <v>42062</v>
      </c>
      <c r="G94" s="33">
        <v>10055067.9</v>
      </c>
      <c r="H94" s="5">
        <v>42429</v>
      </c>
      <c r="I94" s="73" t="s">
        <v>0</v>
      </c>
      <c r="J94" s="18" t="s">
        <v>57</v>
      </c>
      <c r="K94" s="8" t="s">
        <v>57</v>
      </c>
    </row>
    <row r="95" spans="1:11" s="4" customFormat="1" ht="35.25" customHeight="1" x14ac:dyDescent="0.2">
      <c r="A95" s="54" t="s">
        <v>569</v>
      </c>
      <c r="B95" s="138"/>
      <c r="C95" s="134"/>
      <c r="D95" s="144"/>
      <c r="E95" s="71" t="s">
        <v>506</v>
      </c>
      <c r="F95" s="5">
        <v>42209</v>
      </c>
      <c r="G95" s="33">
        <v>9725481.3000000007</v>
      </c>
      <c r="H95" s="5">
        <v>42429</v>
      </c>
      <c r="I95" s="73" t="s">
        <v>0</v>
      </c>
      <c r="J95" s="18" t="s">
        <v>512</v>
      </c>
      <c r="K95" s="8">
        <v>9983645.9000000004</v>
      </c>
    </row>
    <row r="96" spans="1:11" s="4" customFormat="1" ht="38.25" customHeight="1" x14ac:dyDescent="0.2">
      <c r="A96" s="71">
        <f>A94+1</f>
        <v>13</v>
      </c>
      <c r="B96" s="78" t="s">
        <v>9</v>
      </c>
      <c r="C96" s="71" t="s">
        <v>8</v>
      </c>
      <c r="D96" s="73" t="s">
        <v>7</v>
      </c>
      <c r="E96" s="74" t="s">
        <v>1</v>
      </c>
      <c r="F96" s="5" t="s">
        <v>27</v>
      </c>
      <c r="G96" s="33">
        <v>2169537.5</v>
      </c>
      <c r="H96" s="5" t="s">
        <v>26</v>
      </c>
      <c r="I96" s="73" t="s">
        <v>6</v>
      </c>
      <c r="J96" s="18" t="s">
        <v>26</v>
      </c>
      <c r="K96" s="8">
        <v>2169536.96</v>
      </c>
    </row>
    <row r="97" spans="1:11" s="4" customFormat="1" ht="37.5" customHeight="1" x14ac:dyDescent="0.2">
      <c r="A97" s="71">
        <f t="shared" si="6"/>
        <v>14</v>
      </c>
      <c r="B97" s="78" t="s">
        <v>25</v>
      </c>
      <c r="C97" s="74" t="s">
        <v>24</v>
      </c>
      <c r="D97" s="73" t="s">
        <v>23</v>
      </c>
      <c r="E97" s="74" t="s">
        <v>14</v>
      </c>
      <c r="F97" s="5">
        <v>42128</v>
      </c>
      <c r="G97" s="33">
        <v>957989.875</v>
      </c>
      <c r="H97" s="5">
        <v>42248</v>
      </c>
      <c r="I97" s="73" t="s">
        <v>22</v>
      </c>
      <c r="J97" s="18" t="s">
        <v>445</v>
      </c>
      <c r="K97" s="8">
        <v>749706.7</v>
      </c>
    </row>
    <row r="98" spans="1:11" s="4" customFormat="1" ht="51.75" customHeight="1" x14ac:dyDescent="0.2">
      <c r="A98" s="71">
        <f t="shared" si="6"/>
        <v>15</v>
      </c>
      <c r="B98" s="78" t="s">
        <v>21</v>
      </c>
      <c r="C98" s="74" t="s">
        <v>20</v>
      </c>
      <c r="D98" s="7" t="s">
        <v>19</v>
      </c>
      <c r="E98" s="74" t="s">
        <v>14</v>
      </c>
      <c r="F98" s="5">
        <v>42121</v>
      </c>
      <c r="G98" s="6" t="s">
        <v>463</v>
      </c>
      <c r="H98" s="5">
        <v>42241</v>
      </c>
      <c r="I98" s="73" t="s">
        <v>18</v>
      </c>
      <c r="J98" s="18" t="s">
        <v>446</v>
      </c>
      <c r="K98" s="8">
        <v>2368632.2599999998</v>
      </c>
    </row>
    <row r="99" spans="1:11" s="4" customFormat="1" ht="39.75" customHeight="1" x14ac:dyDescent="0.2">
      <c r="A99" s="71">
        <f t="shared" si="6"/>
        <v>16</v>
      </c>
      <c r="B99" s="137" t="s">
        <v>17</v>
      </c>
      <c r="C99" s="133" t="s">
        <v>16</v>
      </c>
      <c r="D99" s="73" t="s">
        <v>15</v>
      </c>
      <c r="E99" s="145" t="s">
        <v>14</v>
      </c>
      <c r="F99" s="155">
        <v>42142</v>
      </c>
      <c r="G99" s="33">
        <v>61612.5</v>
      </c>
      <c r="H99" s="155">
        <v>42506</v>
      </c>
      <c r="I99" s="143" t="s">
        <v>13</v>
      </c>
      <c r="J99" s="18" t="s">
        <v>513</v>
      </c>
      <c r="K99" s="8">
        <v>51083.75</v>
      </c>
    </row>
    <row r="100" spans="1:11" s="4" customFormat="1" ht="27.75" customHeight="1" x14ac:dyDescent="0.2">
      <c r="A100" s="71">
        <f t="shared" si="6"/>
        <v>17</v>
      </c>
      <c r="B100" s="158"/>
      <c r="C100" s="159"/>
      <c r="D100" s="73" t="s">
        <v>12</v>
      </c>
      <c r="E100" s="160"/>
      <c r="F100" s="156"/>
      <c r="G100" s="33">
        <v>20587.5</v>
      </c>
      <c r="H100" s="156"/>
      <c r="I100" s="154"/>
      <c r="J100" s="18" t="s">
        <v>514</v>
      </c>
      <c r="K100" s="8">
        <v>16936.25</v>
      </c>
    </row>
    <row r="101" spans="1:11" s="4" customFormat="1" ht="30" customHeight="1" x14ac:dyDescent="0.2">
      <c r="A101" s="71">
        <f t="shared" si="6"/>
        <v>18</v>
      </c>
      <c r="B101" s="158"/>
      <c r="C101" s="159"/>
      <c r="D101" s="73" t="s">
        <v>11</v>
      </c>
      <c r="E101" s="160"/>
      <c r="F101" s="156"/>
      <c r="G101" s="33">
        <v>32262.5</v>
      </c>
      <c r="H101" s="156"/>
      <c r="I101" s="154"/>
      <c r="J101" s="18" t="s">
        <v>514</v>
      </c>
      <c r="K101" s="8">
        <v>18780</v>
      </c>
    </row>
    <row r="102" spans="1:11" s="4" customFormat="1" ht="31.5" customHeight="1" x14ac:dyDescent="0.2">
      <c r="A102" s="71">
        <f t="shared" si="6"/>
        <v>19</v>
      </c>
      <c r="B102" s="138"/>
      <c r="C102" s="134"/>
      <c r="D102" s="73" t="s">
        <v>10</v>
      </c>
      <c r="E102" s="146"/>
      <c r="F102" s="157"/>
      <c r="G102" s="33">
        <v>12525</v>
      </c>
      <c r="H102" s="157"/>
      <c r="I102" s="144"/>
      <c r="J102" s="18" t="s">
        <v>514</v>
      </c>
      <c r="K102" s="8">
        <v>5698.75</v>
      </c>
    </row>
    <row r="103" spans="1:11" s="4" customFormat="1" ht="38.25" customHeight="1" x14ac:dyDescent="0.2">
      <c r="A103" s="71">
        <f t="shared" si="6"/>
        <v>20</v>
      </c>
      <c r="B103" s="137" t="s">
        <v>4</v>
      </c>
      <c r="C103" s="133" t="s">
        <v>3</v>
      </c>
      <c r="D103" s="73" t="s">
        <v>2</v>
      </c>
      <c r="E103" s="145" t="s">
        <v>1</v>
      </c>
      <c r="F103" s="5">
        <v>42146</v>
      </c>
      <c r="G103" s="33">
        <v>4157500</v>
      </c>
      <c r="H103" s="5">
        <v>42511</v>
      </c>
      <c r="I103" s="143" t="s">
        <v>517</v>
      </c>
      <c r="J103" s="18" t="s">
        <v>57</v>
      </c>
      <c r="K103" s="8" t="s">
        <v>57</v>
      </c>
    </row>
    <row r="104" spans="1:11" s="4" customFormat="1" ht="38.25" customHeight="1" x14ac:dyDescent="0.2">
      <c r="A104" s="42" t="s">
        <v>652</v>
      </c>
      <c r="B104" s="138"/>
      <c r="C104" s="134"/>
      <c r="D104" s="73" t="s">
        <v>570</v>
      </c>
      <c r="E104" s="146"/>
      <c r="F104" s="5">
        <v>42529</v>
      </c>
      <c r="G104" s="33">
        <v>4498375</v>
      </c>
      <c r="H104" s="5">
        <v>42551</v>
      </c>
      <c r="I104" s="144"/>
      <c r="J104" s="18" t="s">
        <v>571</v>
      </c>
      <c r="K104" s="8">
        <v>4490000</v>
      </c>
    </row>
    <row r="105" spans="1:11" s="4" customFormat="1" ht="27.75" customHeight="1" x14ac:dyDescent="0.2">
      <c r="A105" s="71">
        <f>A103+1</f>
        <v>21</v>
      </c>
      <c r="B105" s="78" t="s">
        <v>369</v>
      </c>
      <c r="C105" s="71" t="s">
        <v>371</v>
      </c>
      <c r="D105" s="73" t="s">
        <v>370</v>
      </c>
      <c r="E105" s="74" t="s">
        <v>14</v>
      </c>
      <c r="F105" s="5">
        <v>42171</v>
      </c>
      <c r="G105" s="33">
        <v>347345</v>
      </c>
      <c r="H105" s="5">
        <v>42551</v>
      </c>
      <c r="I105" s="73" t="s">
        <v>827</v>
      </c>
      <c r="J105" s="18" t="s">
        <v>572</v>
      </c>
      <c r="K105" s="8">
        <v>347345</v>
      </c>
    </row>
    <row r="106" spans="1:11" s="4" customFormat="1" ht="41.25" customHeight="1" x14ac:dyDescent="0.2">
      <c r="A106" s="71">
        <f t="shared" si="6"/>
        <v>22</v>
      </c>
      <c r="B106" s="137" t="s">
        <v>372</v>
      </c>
      <c r="C106" s="133" t="s">
        <v>374</v>
      </c>
      <c r="D106" s="143" t="s">
        <v>373</v>
      </c>
      <c r="E106" s="145" t="s">
        <v>14</v>
      </c>
      <c r="F106" s="5">
        <v>42203</v>
      </c>
      <c r="G106" s="33">
        <v>2225180.4</v>
      </c>
      <c r="H106" s="5">
        <v>42265</v>
      </c>
      <c r="I106" s="73" t="s">
        <v>375</v>
      </c>
      <c r="J106" s="18" t="s">
        <v>57</v>
      </c>
      <c r="K106" s="8" t="s">
        <v>57</v>
      </c>
    </row>
    <row r="107" spans="1:11" s="4" customFormat="1" ht="22.5" customHeight="1" x14ac:dyDescent="0.2">
      <c r="A107" s="42" t="s">
        <v>653</v>
      </c>
      <c r="B107" s="138"/>
      <c r="C107" s="134"/>
      <c r="D107" s="144"/>
      <c r="E107" s="146"/>
      <c r="F107" s="5">
        <v>42270</v>
      </c>
      <c r="G107" s="8" t="s">
        <v>377</v>
      </c>
      <c r="H107" s="5">
        <v>42295</v>
      </c>
      <c r="I107" s="73" t="s">
        <v>376</v>
      </c>
      <c r="J107" s="18" t="s">
        <v>447</v>
      </c>
      <c r="K107" s="8">
        <v>2225180.4</v>
      </c>
    </row>
    <row r="108" spans="1:11" s="4" customFormat="1" ht="41.25" customHeight="1" x14ac:dyDescent="0.2">
      <c r="A108" s="71">
        <f>A106+1</f>
        <v>23</v>
      </c>
      <c r="B108" s="137" t="s">
        <v>378</v>
      </c>
      <c r="C108" s="133" t="s">
        <v>379</v>
      </c>
      <c r="D108" s="143" t="s">
        <v>241</v>
      </c>
      <c r="E108" s="145" t="s">
        <v>14</v>
      </c>
      <c r="F108" s="5" t="s">
        <v>380</v>
      </c>
      <c r="G108" s="33">
        <v>432350</v>
      </c>
      <c r="H108" s="5" t="s">
        <v>382</v>
      </c>
      <c r="I108" s="73" t="s">
        <v>383</v>
      </c>
      <c r="J108" s="18" t="s">
        <v>57</v>
      </c>
      <c r="K108" s="8" t="s">
        <v>57</v>
      </c>
    </row>
    <row r="109" spans="1:11" s="4" customFormat="1" ht="26.25" customHeight="1" x14ac:dyDescent="0.2">
      <c r="A109" s="42" t="s">
        <v>654</v>
      </c>
      <c r="B109" s="138"/>
      <c r="C109" s="134"/>
      <c r="D109" s="144"/>
      <c r="E109" s="146"/>
      <c r="F109" s="5" t="s">
        <v>381</v>
      </c>
      <c r="G109" s="33">
        <v>462700</v>
      </c>
      <c r="H109" s="5" t="s">
        <v>382</v>
      </c>
      <c r="I109" s="73" t="s">
        <v>384</v>
      </c>
      <c r="J109" s="18" t="s">
        <v>573</v>
      </c>
      <c r="K109" s="8">
        <v>238125</v>
      </c>
    </row>
    <row r="110" spans="1:11" s="4" customFormat="1" ht="39" customHeight="1" x14ac:dyDescent="0.2">
      <c r="A110" s="71">
        <f>A108+1</f>
        <v>24</v>
      </c>
      <c r="B110" s="75" t="s">
        <v>385</v>
      </c>
      <c r="C110" s="66" t="s">
        <v>386</v>
      </c>
      <c r="D110" s="73" t="s">
        <v>387</v>
      </c>
      <c r="E110" s="68" t="s">
        <v>14</v>
      </c>
      <c r="F110" s="5">
        <v>42192</v>
      </c>
      <c r="G110" s="33">
        <v>150165</v>
      </c>
      <c r="H110" s="5">
        <v>42558</v>
      </c>
      <c r="I110" s="73" t="s">
        <v>826</v>
      </c>
      <c r="J110" s="18" t="s">
        <v>574</v>
      </c>
      <c r="K110" s="8">
        <v>139280</v>
      </c>
    </row>
    <row r="111" spans="1:11" s="4" customFormat="1" ht="41.25" customHeight="1" x14ac:dyDescent="0.2">
      <c r="A111" s="71">
        <f t="shared" si="6"/>
        <v>25</v>
      </c>
      <c r="B111" s="78" t="s">
        <v>388</v>
      </c>
      <c r="C111" s="71" t="s">
        <v>389</v>
      </c>
      <c r="D111" s="73" t="s">
        <v>390</v>
      </c>
      <c r="E111" s="68" t="s">
        <v>14</v>
      </c>
      <c r="F111" s="5">
        <v>42300</v>
      </c>
      <c r="G111" s="33">
        <v>541487.5</v>
      </c>
      <c r="H111" s="5">
        <v>42666</v>
      </c>
      <c r="I111" s="73" t="s">
        <v>462</v>
      </c>
      <c r="J111" s="18" t="s">
        <v>575</v>
      </c>
      <c r="K111" s="8">
        <v>497685</v>
      </c>
    </row>
    <row r="112" spans="1:11" s="4" customFormat="1" ht="34.5" customHeight="1" x14ac:dyDescent="0.2">
      <c r="A112" s="71">
        <f t="shared" si="6"/>
        <v>26</v>
      </c>
      <c r="B112" s="137" t="s">
        <v>391</v>
      </c>
      <c r="C112" s="133" t="s">
        <v>392</v>
      </c>
      <c r="D112" s="143" t="s">
        <v>393</v>
      </c>
      <c r="E112" s="145" t="s">
        <v>14</v>
      </c>
      <c r="F112" s="5">
        <v>42265</v>
      </c>
      <c r="G112" s="33">
        <v>2141814.2999999998</v>
      </c>
      <c r="H112" s="5">
        <f>F112+120</f>
        <v>42385</v>
      </c>
      <c r="I112" s="73" t="s">
        <v>461</v>
      </c>
      <c r="J112" s="18" t="s">
        <v>57</v>
      </c>
      <c r="K112" s="8" t="s">
        <v>57</v>
      </c>
    </row>
    <row r="113" spans="1:11" s="4" customFormat="1" ht="34.5" customHeight="1" x14ac:dyDescent="0.2">
      <c r="A113" s="42" t="s">
        <v>655</v>
      </c>
      <c r="B113" s="138"/>
      <c r="C113" s="134"/>
      <c r="D113" s="144"/>
      <c r="E113" s="146"/>
      <c r="F113" s="5">
        <v>42423</v>
      </c>
      <c r="G113" s="33">
        <f>1883426.37*1.25</f>
        <v>2354282.9625000004</v>
      </c>
      <c r="H113" s="5">
        <v>42385</v>
      </c>
      <c r="I113" s="73" t="s">
        <v>464</v>
      </c>
      <c r="J113" s="13">
        <v>42367</v>
      </c>
      <c r="K113" s="8">
        <v>1864928.67</v>
      </c>
    </row>
    <row r="114" spans="1:11" s="4" customFormat="1" ht="39.75" customHeight="1" x14ac:dyDescent="0.2">
      <c r="A114" s="71">
        <f>A112+1</f>
        <v>27</v>
      </c>
      <c r="B114" s="78" t="s">
        <v>394</v>
      </c>
      <c r="C114" s="71" t="s">
        <v>395</v>
      </c>
      <c r="D114" s="73" t="s">
        <v>396</v>
      </c>
      <c r="E114" s="68" t="s">
        <v>14</v>
      </c>
      <c r="F114" s="5">
        <v>42185</v>
      </c>
      <c r="G114" s="33">
        <v>316800</v>
      </c>
      <c r="H114" s="5">
        <v>42551</v>
      </c>
      <c r="I114" s="73" t="s">
        <v>375</v>
      </c>
      <c r="J114" s="18" t="s">
        <v>576</v>
      </c>
      <c r="K114" s="18">
        <v>311700</v>
      </c>
    </row>
    <row r="115" spans="1:11" s="4" customFormat="1" ht="37.5" customHeight="1" x14ac:dyDescent="0.2">
      <c r="A115" s="71">
        <f t="shared" si="6"/>
        <v>28</v>
      </c>
      <c r="B115" s="78" t="s">
        <v>397</v>
      </c>
      <c r="C115" s="71" t="s">
        <v>402</v>
      </c>
      <c r="D115" s="73" t="s">
        <v>407</v>
      </c>
      <c r="E115" s="74" t="s">
        <v>14</v>
      </c>
      <c r="F115" s="5" t="s">
        <v>412</v>
      </c>
      <c r="G115" s="33">
        <v>599691</v>
      </c>
      <c r="H115" s="5" t="s">
        <v>416</v>
      </c>
      <c r="I115" s="73" t="s">
        <v>375</v>
      </c>
      <c r="J115" s="18" t="s">
        <v>577</v>
      </c>
      <c r="K115" s="18">
        <v>599691</v>
      </c>
    </row>
    <row r="116" spans="1:11" s="4" customFormat="1" ht="81.75" customHeight="1" x14ac:dyDescent="0.2">
      <c r="A116" s="71">
        <f t="shared" si="6"/>
        <v>29</v>
      </c>
      <c r="B116" s="78" t="s">
        <v>398</v>
      </c>
      <c r="C116" s="71" t="s">
        <v>403</v>
      </c>
      <c r="D116" s="73" t="s">
        <v>408</v>
      </c>
      <c r="E116" s="74" t="s">
        <v>14</v>
      </c>
      <c r="F116" s="5" t="s">
        <v>413</v>
      </c>
      <c r="G116" s="33">
        <v>312112.84999999998</v>
      </c>
      <c r="H116" s="5" t="s">
        <v>417</v>
      </c>
      <c r="I116" s="73" t="s">
        <v>420</v>
      </c>
      <c r="J116" s="18" t="s">
        <v>578</v>
      </c>
      <c r="K116" s="18">
        <v>312112.84999999998</v>
      </c>
    </row>
    <row r="117" spans="1:11" s="4" customFormat="1" ht="41.25" customHeight="1" x14ac:dyDescent="0.2">
      <c r="A117" s="71">
        <f t="shared" si="6"/>
        <v>30</v>
      </c>
      <c r="B117" s="78" t="s">
        <v>399</v>
      </c>
      <c r="C117" s="71" t="s">
        <v>404</v>
      </c>
      <c r="D117" s="73" t="s">
        <v>409</v>
      </c>
      <c r="E117" s="74" t="s">
        <v>1</v>
      </c>
      <c r="F117" s="5" t="s">
        <v>414</v>
      </c>
      <c r="G117" s="33">
        <v>2343259.9500000002</v>
      </c>
      <c r="H117" s="5" t="s">
        <v>418</v>
      </c>
      <c r="I117" s="73" t="s">
        <v>375</v>
      </c>
      <c r="J117" s="18" t="s">
        <v>572</v>
      </c>
      <c r="K117" s="18">
        <v>2343259.92</v>
      </c>
    </row>
    <row r="118" spans="1:11" s="4" customFormat="1" ht="45" customHeight="1" x14ac:dyDescent="0.2">
      <c r="A118" s="71">
        <f t="shared" si="6"/>
        <v>31</v>
      </c>
      <c r="B118" s="78" t="s">
        <v>400</v>
      </c>
      <c r="C118" s="71" t="s">
        <v>405</v>
      </c>
      <c r="D118" s="73" t="s">
        <v>410</v>
      </c>
      <c r="E118" s="74" t="s">
        <v>1</v>
      </c>
      <c r="F118" s="5">
        <v>42276</v>
      </c>
      <c r="G118" s="33">
        <v>2503137.8250000002</v>
      </c>
      <c r="H118" s="5" t="s">
        <v>419</v>
      </c>
      <c r="I118" s="73" t="s">
        <v>375</v>
      </c>
      <c r="J118" s="18" t="s">
        <v>579</v>
      </c>
      <c r="K118" s="18">
        <v>2503137.83</v>
      </c>
    </row>
    <row r="119" spans="1:11" s="4" customFormat="1" ht="43.5" customHeight="1" x14ac:dyDescent="0.2">
      <c r="A119" s="71">
        <f t="shared" si="6"/>
        <v>32</v>
      </c>
      <c r="B119" s="78" t="s">
        <v>401</v>
      </c>
      <c r="C119" s="71" t="s">
        <v>406</v>
      </c>
      <c r="D119" s="73" t="s">
        <v>411</v>
      </c>
      <c r="E119" s="68" t="s">
        <v>14</v>
      </c>
      <c r="F119" s="5" t="s">
        <v>415</v>
      </c>
      <c r="G119" s="33">
        <v>597222.78</v>
      </c>
      <c r="H119" s="5">
        <v>42487</v>
      </c>
      <c r="I119" s="73" t="s">
        <v>375</v>
      </c>
      <c r="J119" s="13">
        <v>42362</v>
      </c>
      <c r="K119" s="8">
        <v>597222.78</v>
      </c>
    </row>
    <row r="120" spans="1:11" s="4" customFormat="1" ht="41.25" customHeight="1" x14ac:dyDescent="0.2">
      <c r="A120" s="71">
        <f t="shared" si="6"/>
        <v>33</v>
      </c>
      <c r="B120" s="137" t="s">
        <v>421</v>
      </c>
      <c r="C120" s="133" t="s">
        <v>424</v>
      </c>
      <c r="D120" s="73" t="s">
        <v>422</v>
      </c>
      <c r="E120" s="145" t="s">
        <v>14</v>
      </c>
      <c r="F120" s="5" t="s">
        <v>426</v>
      </c>
      <c r="G120" s="33">
        <v>136500</v>
      </c>
      <c r="H120" s="5" t="s">
        <v>429</v>
      </c>
      <c r="I120" s="73" t="s">
        <v>432</v>
      </c>
      <c r="J120" s="13">
        <v>42362</v>
      </c>
      <c r="K120" s="8">
        <v>136000</v>
      </c>
    </row>
    <row r="121" spans="1:11" s="4" customFormat="1" ht="41.25" customHeight="1" x14ac:dyDescent="0.2">
      <c r="A121" s="71">
        <f t="shared" si="6"/>
        <v>34</v>
      </c>
      <c r="B121" s="158"/>
      <c r="C121" s="159"/>
      <c r="D121" s="73" t="s">
        <v>423</v>
      </c>
      <c r="E121" s="160"/>
      <c r="F121" s="5" t="s">
        <v>427</v>
      </c>
      <c r="G121" s="33">
        <v>94500</v>
      </c>
      <c r="H121" s="5" t="s">
        <v>430</v>
      </c>
      <c r="I121" s="73" t="s">
        <v>433</v>
      </c>
      <c r="J121" s="13">
        <v>42368</v>
      </c>
      <c r="K121" s="8">
        <v>87000</v>
      </c>
    </row>
    <row r="122" spans="1:11" s="4" customFormat="1" ht="51.75" customHeight="1" x14ac:dyDescent="0.2">
      <c r="A122" s="71">
        <f t="shared" si="6"/>
        <v>35</v>
      </c>
      <c r="B122" s="138"/>
      <c r="C122" s="134"/>
      <c r="D122" s="73" t="s">
        <v>425</v>
      </c>
      <c r="E122" s="146"/>
      <c r="F122" s="5" t="s">
        <v>428</v>
      </c>
      <c r="G122" s="33">
        <v>93600</v>
      </c>
      <c r="H122" s="5" t="s">
        <v>431</v>
      </c>
      <c r="I122" s="73" t="s">
        <v>825</v>
      </c>
      <c r="J122" s="13">
        <v>42368</v>
      </c>
      <c r="K122" s="8">
        <v>82350</v>
      </c>
    </row>
    <row r="123" spans="1:11" s="4" customFormat="1" ht="45.75" customHeight="1" x14ac:dyDescent="0.2">
      <c r="A123" s="71">
        <f t="shared" si="6"/>
        <v>36</v>
      </c>
      <c r="B123" s="78" t="s">
        <v>434</v>
      </c>
      <c r="C123" s="71" t="s">
        <v>440</v>
      </c>
      <c r="D123" s="73" t="s">
        <v>437</v>
      </c>
      <c r="E123" s="74" t="s">
        <v>14</v>
      </c>
      <c r="F123" s="5" t="s">
        <v>427</v>
      </c>
      <c r="G123" s="33">
        <v>410760.92</v>
      </c>
      <c r="H123" s="39">
        <v>42678</v>
      </c>
      <c r="I123" s="73" t="s">
        <v>375</v>
      </c>
      <c r="J123" s="18" t="s">
        <v>580</v>
      </c>
      <c r="K123" s="8">
        <v>410760.92</v>
      </c>
    </row>
    <row r="124" spans="1:11" s="4" customFormat="1" ht="45.75" customHeight="1" x14ac:dyDescent="0.2">
      <c r="A124" s="71">
        <f t="shared" si="6"/>
        <v>37</v>
      </c>
      <c r="B124" s="78" t="s">
        <v>435</v>
      </c>
      <c r="C124" s="71" t="s">
        <v>441</v>
      </c>
      <c r="D124" s="73" t="s">
        <v>438</v>
      </c>
      <c r="E124" s="74" t="s">
        <v>14</v>
      </c>
      <c r="F124" s="5" t="s">
        <v>427</v>
      </c>
      <c r="G124" s="33">
        <v>279608.77</v>
      </c>
      <c r="H124" s="39">
        <v>42671</v>
      </c>
      <c r="I124" s="73" t="s">
        <v>375</v>
      </c>
      <c r="J124" s="18" t="s">
        <v>574</v>
      </c>
      <c r="K124" s="18">
        <v>279608.78000000003</v>
      </c>
    </row>
    <row r="125" spans="1:11" s="4" customFormat="1" ht="45.75" customHeight="1" x14ac:dyDescent="0.2">
      <c r="A125" s="71">
        <f t="shared" si="6"/>
        <v>38</v>
      </c>
      <c r="B125" s="78" t="s">
        <v>436</v>
      </c>
      <c r="C125" s="71" t="s">
        <v>442</v>
      </c>
      <c r="D125" s="73" t="s">
        <v>439</v>
      </c>
      <c r="E125" s="74" t="s">
        <v>14</v>
      </c>
      <c r="F125" s="5" t="s">
        <v>443</v>
      </c>
      <c r="G125" s="33">
        <v>397226.23</v>
      </c>
      <c r="H125" s="39">
        <v>42669</v>
      </c>
      <c r="I125" s="73" t="s">
        <v>375</v>
      </c>
      <c r="J125" s="18" t="s">
        <v>581</v>
      </c>
      <c r="K125" s="18">
        <v>397226.23</v>
      </c>
    </row>
    <row r="126" spans="1:11" s="4" customFormat="1" ht="39.75" customHeight="1" x14ac:dyDescent="0.2">
      <c r="A126" s="71">
        <f t="shared" si="6"/>
        <v>39</v>
      </c>
      <c r="B126" s="78" t="s">
        <v>448</v>
      </c>
      <c r="C126" s="71" t="s">
        <v>449</v>
      </c>
      <c r="D126" s="73" t="s">
        <v>450</v>
      </c>
      <c r="E126" s="74" t="s">
        <v>14</v>
      </c>
      <c r="F126" s="5" t="s">
        <v>451</v>
      </c>
      <c r="G126" s="33">
        <v>549625</v>
      </c>
      <c r="H126" s="72" t="s">
        <v>452</v>
      </c>
      <c r="I126" s="73" t="s">
        <v>375</v>
      </c>
      <c r="J126" s="13">
        <v>42360</v>
      </c>
      <c r="K126" s="8">
        <v>549625</v>
      </c>
    </row>
    <row r="127" spans="1:11" s="4" customFormat="1" ht="43.5" customHeight="1" x14ac:dyDescent="0.2">
      <c r="A127" s="71">
        <f t="shared" si="6"/>
        <v>40</v>
      </c>
      <c r="B127" s="78" t="s">
        <v>453</v>
      </c>
      <c r="C127" s="71" t="s">
        <v>454</v>
      </c>
      <c r="D127" s="73" t="s">
        <v>455</v>
      </c>
      <c r="E127" s="74" t="s">
        <v>14</v>
      </c>
      <c r="F127" s="5" t="s">
        <v>456</v>
      </c>
      <c r="G127" s="33">
        <v>423637.5</v>
      </c>
      <c r="H127" s="72" t="s">
        <v>457</v>
      </c>
      <c r="I127" s="73" t="s">
        <v>458</v>
      </c>
      <c r="J127" s="18" t="s">
        <v>582</v>
      </c>
      <c r="K127" s="8">
        <v>423637.5</v>
      </c>
    </row>
    <row r="128" spans="1:11" s="4" customFormat="1" ht="12" customHeight="1" x14ac:dyDescent="0.2">
      <c r="A128" s="44"/>
      <c r="B128" s="48"/>
      <c r="C128" s="44"/>
      <c r="D128" s="45"/>
      <c r="E128" s="11"/>
      <c r="F128" s="49"/>
      <c r="G128" s="50"/>
      <c r="H128" s="46"/>
      <c r="I128" s="45"/>
      <c r="J128" s="52"/>
      <c r="K128" s="51"/>
    </row>
    <row r="129" spans="1:11" s="4" customFormat="1" ht="27.75" customHeight="1" x14ac:dyDescent="0.2">
      <c r="A129" s="153" t="s">
        <v>564</v>
      </c>
      <c r="B129" s="153"/>
      <c r="C129" s="153"/>
      <c r="D129" s="153"/>
      <c r="E129" s="153"/>
      <c r="F129" s="153"/>
      <c r="G129" s="153"/>
      <c r="H129" s="153"/>
      <c r="I129" s="153"/>
      <c r="J129" s="153"/>
      <c r="K129" s="153"/>
    </row>
    <row r="130" spans="1:11" s="4" customFormat="1" ht="58.5" customHeight="1" x14ac:dyDescent="0.2">
      <c r="A130" s="71">
        <v>1</v>
      </c>
      <c r="B130" s="78" t="s">
        <v>466</v>
      </c>
      <c r="C130" s="71" t="s">
        <v>471</v>
      </c>
      <c r="D130" s="73" t="s">
        <v>467</v>
      </c>
      <c r="E130" s="74" t="s">
        <v>473</v>
      </c>
      <c r="F130" s="5">
        <v>42472</v>
      </c>
      <c r="G130" s="33">
        <v>372800.56</v>
      </c>
      <c r="H130" s="72">
        <v>42735</v>
      </c>
      <c r="I130" s="73" t="s">
        <v>472</v>
      </c>
      <c r="J130" s="18" t="s">
        <v>657</v>
      </c>
      <c r="K130" s="8">
        <v>372800.56</v>
      </c>
    </row>
    <row r="131" spans="1:11" s="4" customFormat="1" ht="235.5" customHeight="1" x14ac:dyDescent="0.2">
      <c r="A131" s="71">
        <f t="shared" ref="A131" si="7">A130+1</f>
        <v>2</v>
      </c>
      <c r="B131" s="78" t="s">
        <v>468</v>
      </c>
      <c r="C131" s="71" t="s">
        <v>470</v>
      </c>
      <c r="D131" s="73" t="s">
        <v>469</v>
      </c>
      <c r="E131" s="74" t="s">
        <v>1</v>
      </c>
      <c r="F131" s="5">
        <v>42461</v>
      </c>
      <c r="G131" s="33">
        <v>1099260.6299999999</v>
      </c>
      <c r="H131" s="72">
        <v>42825</v>
      </c>
      <c r="I131" s="73" t="s">
        <v>505</v>
      </c>
      <c r="J131" s="18" t="s">
        <v>658</v>
      </c>
      <c r="K131" s="8">
        <v>766538.59</v>
      </c>
    </row>
    <row r="132" spans="1:11" s="4" customFormat="1" ht="43.5" customHeight="1" x14ac:dyDescent="0.2">
      <c r="A132" s="71">
        <f>A131+1</f>
        <v>3</v>
      </c>
      <c r="B132" s="78" t="s">
        <v>474</v>
      </c>
      <c r="C132" s="71" t="s">
        <v>476</v>
      </c>
      <c r="D132" s="73" t="s">
        <v>475</v>
      </c>
      <c r="E132" s="30" t="s">
        <v>1</v>
      </c>
      <c r="F132" s="5">
        <v>42426</v>
      </c>
      <c r="G132" s="33">
        <v>10489023.449999999</v>
      </c>
      <c r="H132" s="72">
        <v>42794</v>
      </c>
      <c r="I132" s="73" t="s">
        <v>824</v>
      </c>
      <c r="J132" s="18" t="s">
        <v>659</v>
      </c>
      <c r="K132" s="8">
        <v>10186324.07</v>
      </c>
    </row>
    <row r="133" spans="1:11" s="4" customFormat="1" ht="52.5" customHeight="1" x14ac:dyDescent="0.2">
      <c r="A133" s="71">
        <v>4</v>
      </c>
      <c r="B133" s="176" t="s">
        <v>477</v>
      </c>
      <c r="C133" s="149" t="s">
        <v>478</v>
      </c>
      <c r="D133" s="73" t="s">
        <v>515</v>
      </c>
      <c r="E133" s="152" t="s">
        <v>14</v>
      </c>
      <c r="F133" s="5">
        <v>42493</v>
      </c>
      <c r="G133" s="33">
        <v>108810</v>
      </c>
      <c r="H133" s="72">
        <v>42825</v>
      </c>
      <c r="I133" s="73" t="s">
        <v>516</v>
      </c>
      <c r="J133" s="18" t="s">
        <v>660</v>
      </c>
      <c r="K133" s="8">
        <v>101556.03</v>
      </c>
    </row>
    <row r="134" spans="1:11" s="4" customFormat="1" ht="51.75" customHeight="1" x14ac:dyDescent="0.2">
      <c r="A134" s="71">
        <v>5</v>
      </c>
      <c r="B134" s="176"/>
      <c r="C134" s="149"/>
      <c r="D134" s="73" t="s">
        <v>480</v>
      </c>
      <c r="E134" s="152"/>
      <c r="F134" s="5">
        <v>42493</v>
      </c>
      <c r="G134" s="33">
        <v>71424</v>
      </c>
      <c r="H134" s="72">
        <v>42825</v>
      </c>
      <c r="I134" s="73" t="s">
        <v>479</v>
      </c>
      <c r="J134" s="18" t="s">
        <v>670</v>
      </c>
      <c r="K134" s="18">
        <v>10656</v>
      </c>
    </row>
    <row r="135" spans="1:11" s="4" customFormat="1" ht="52.5" customHeight="1" x14ac:dyDescent="0.2">
      <c r="A135" s="71">
        <v>6</v>
      </c>
      <c r="B135" s="176"/>
      <c r="C135" s="149"/>
      <c r="D135" s="73" t="s">
        <v>481</v>
      </c>
      <c r="E135" s="152"/>
      <c r="F135" s="5">
        <v>42496</v>
      </c>
      <c r="G135" s="33">
        <v>66865.5</v>
      </c>
      <c r="H135" s="72">
        <v>42825</v>
      </c>
      <c r="I135" s="56" t="s">
        <v>491</v>
      </c>
      <c r="J135" s="18" t="s">
        <v>661</v>
      </c>
      <c r="K135" s="8">
        <v>60021</v>
      </c>
    </row>
    <row r="136" spans="1:11" s="4" customFormat="1" ht="50.25" customHeight="1" x14ac:dyDescent="0.2">
      <c r="A136" s="71">
        <f t="shared" ref="A136:A145" si="8">A135+1</f>
        <v>7</v>
      </c>
      <c r="B136" s="176"/>
      <c r="C136" s="149"/>
      <c r="D136" s="73" t="s">
        <v>482</v>
      </c>
      <c r="E136" s="152"/>
      <c r="F136" s="5">
        <v>42496</v>
      </c>
      <c r="G136" s="33">
        <v>66865.5</v>
      </c>
      <c r="H136" s="72">
        <v>42825</v>
      </c>
      <c r="I136" s="56" t="s">
        <v>491</v>
      </c>
      <c r="J136" s="18" t="s">
        <v>671</v>
      </c>
      <c r="K136" s="18">
        <v>9740.25</v>
      </c>
    </row>
    <row r="137" spans="1:11" s="4" customFormat="1" ht="53.25" customHeight="1" x14ac:dyDescent="0.2">
      <c r="A137" s="71">
        <f t="shared" si="8"/>
        <v>8</v>
      </c>
      <c r="B137" s="176"/>
      <c r="C137" s="149"/>
      <c r="D137" s="73" t="s">
        <v>483</v>
      </c>
      <c r="E137" s="152"/>
      <c r="F137" s="5">
        <v>42499</v>
      </c>
      <c r="G137" s="33">
        <v>65024</v>
      </c>
      <c r="H137" s="72">
        <v>42825</v>
      </c>
      <c r="I137" s="73" t="s">
        <v>479</v>
      </c>
      <c r="J137" s="18" t="s">
        <v>672</v>
      </c>
      <c r="K137" s="18">
        <v>9472</v>
      </c>
    </row>
    <row r="138" spans="1:11" s="4" customFormat="1" ht="51.75" customHeight="1" x14ac:dyDescent="0.2">
      <c r="A138" s="71">
        <f t="shared" si="8"/>
        <v>9</v>
      </c>
      <c r="B138" s="176"/>
      <c r="C138" s="149"/>
      <c r="D138" s="73" t="s">
        <v>484</v>
      </c>
      <c r="E138" s="152"/>
      <c r="F138" s="5">
        <v>42499</v>
      </c>
      <c r="G138" s="33">
        <v>72905</v>
      </c>
      <c r="H138" s="72">
        <v>42825</v>
      </c>
      <c r="I138" s="73" t="s">
        <v>492</v>
      </c>
      <c r="J138" s="18" t="s">
        <v>660</v>
      </c>
      <c r="K138" s="8">
        <v>65437.5</v>
      </c>
    </row>
    <row r="139" spans="1:11" s="4" customFormat="1" ht="53.25" customHeight="1" x14ac:dyDescent="0.2">
      <c r="A139" s="71">
        <f t="shared" si="8"/>
        <v>10</v>
      </c>
      <c r="B139" s="176"/>
      <c r="C139" s="149"/>
      <c r="D139" s="73" t="s">
        <v>485</v>
      </c>
      <c r="E139" s="152"/>
      <c r="F139" s="5">
        <v>42499</v>
      </c>
      <c r="G139" s="33">
        <v>70167.5</v>
      </c>
      <c r="H139" s="72">
        <v>42825</v>
      </c>
      <c r="I139" s="73" t="s">
        <v>493</v>
      </c>
      <c r="J139" s="18" t="s">
        <v>673</v>
      </c>
      <c r="K139" s="18">
        <v>4420</v>
      </c>
    </row>
    <row r="140" spans="1:11" s="4" customFormat="1" ht="54" customHeight="1" x14ac:dyDescent="0.2">
      <c r="A140" s="71">
        <f t="shared" si="8"/>
        <v>11</v>
      </c>
      <c r="B140" s="176"/>
      <c r="C140" s="149"/>
      <c r="D140" s="73" t="s">
        <v>486</v>
      </c>
      <c r="E140" s="152"/>
      <c r="F140" s="5">
        <v>42499</v>
      </c>
      <c r="G140" s="33">
        <v>257325</v>
      </c>
      <c r="H140" s="72">
        <v>42825</v>
      </c>
      <c r="I140" s="73" t="s">
        <v>494</v>
      </c>
      <c r="J140" s="18" t="s">
        <v>660</v>
      </c>
      <c r="K140" s="8">
        <v>230535</v>
      </c>
    </row>
    <row r="141" spans="1:11" s="4" customFormat="1" ht="51.75" customHeight="1" x14ac:dyDescent="0.2">
      <c r="A141" s="71">
        <f t="shared" si="8"/>
        <v>12</v>
      </c>
      <c r="B141" s="176"/>
      <c r="C141" s="149"/>
      <c r="D141" s="73" t="s">
        <v>487</v>
      </c>
      <c r="E141" s="152"/>
      <c r="F141" s="5">
        <v>42499</v>
      </c>
      <c r="G141" s="33">
        <v>257325</v>
      </c>
      <c r="H141" s="72">
        <v>42825</v>
      </c>
      <c r="I141" s="73" t="s">
        <v>495</v>
      </c>
      <c r="J141" s="18" t="s">
        <v>660</v>
      </c>
      <c r="K141" s="8">
        <v>230535</v>
      </c>
    </row>
    <row r="142" spans="1:11" s="4" customFormat="1" ht="52.5" customHeight="1" x14ac:dyDescent="0.2">
      <c r="A142" s="71">
        <f t="shared" si="8"/>
        <v>13</v>
      </c>
      <c r="B142" s="176"/>
      <c r="C142" s="149"/>
      <c r="D142" s="73" t="s">
        <v>488</v>
      </c>
      <c r="E142" s="152"/>
      <c r="F142" s="5">
        <v>42499</v>
      </c>
      <c r="G142" s="33">
        <v>71120</v>
      </c>
      <c r="H142" s="72">
        <v>42825</v>
      </c>
      <c r="I142" s="73" t="s">
        <v>496</v>
      </c>
      <c r="J142" s="18" t="s">
        <v>572</v>
      </c>
      <c r="K142" s="18">
        <v>10360</v>
      </c>
    </row>
    <row r="143" spans="1:11" s="4" customFormat="1" ht="51" customHeight="1" x14ac:dyDescent="0.2">
      <c r="A143" s="71">
        <f t="shared" si="8"/>
        <v>14</v>
      </c>
      <c r="B143" s="176"/>
      <c r="C143" s="149"/>
      <c r="D143" s="73" t="s">
        <v>489</v>
      </c>
      <c r="E143" s="152"/>
      <c r="F143" s="5">
        <v>42493</v>
      </c>
      <c r="G143" s="33">
        <v>58166</v>
      </c>
      <c r="H143" s="72">
        <v>42825</v>
      </c>
      <c r="I143" s="73" t="s">
        <v>490</v>
      </c>
      <c r="J143" s="18" t="s">
        <v>674</v>
      </c>
      <c r="K143" s="18">
        <v>8691.6299999999992</v>
      </c>
    </row>
    <row r="144" spans="1:11" s="4" customFormat="1" ht="43.5" customHeight="1" x14ac:dyDescent="0.2">
      <c r="A144" s="71">
        <f t="shared" si="8"/>
        <v>15</v>
      </c>
      <c r="B144" s="78" t="s">
        <v>497</v>
      </c>
      <c r="C144" s="71" t="s">
        <v>498</v>
      </c>
      <c r="D144" s="73" t="s">
        <v>7</v>
      </c>
      <c r="E144" s="74" t="s">
        <v>1</v>
      </c>
      <c r="F144" s="5">
        <v>42489</v>
      </c>
      <c r="G144" s="33">
        <v>1999537.5</v>
      </c>
      <c r="H144" s="72">
        <v>42855</v>
      </c>
      <c r="I144" s="73" t="s">
        <v>499</v>
      </c>
      <c r="J144" s="18" t="s">
        <v>766</v>
      </c>
      <c r="K144" s="8">
        <v>1873737.56</v>
      </c>
    </row>
    <row r="145" spans="1:11" s="4" customFormat="1" ht="43.5" customHeight="1" x14ac:dyDescent="0.2">
      <c r="A145" s="71">
        <f t="shared" si="8"/>
        <v>16</v>
      </c>
      <c r="B145" s="78" t="s">
        <v>501</v>
      </c>
      <c r="C145" s="71" t="s">
        <v>500</v>
      </c>
      <c r="D145" s="73" t="s">
        <v>502</v>
      </c>
      <c r="E145" s="74" t="s">
        <v>503</v>
      </c>
      <c r="F145" s="5">
        <v>42506</v>
      </c>
      <c r="G145" s="33">
        <v>715567.5</v>
      </c>
      <c r="H145" s="72">
        <v>42839</v>
      </c>
      <c r="I145" s="73" t="s">
        <v>504</v>
      </c>
      <c r="J145" s="18" t="s">
        <v>767</v>
      </c>
      <c r="K145" s="8">
        <v>681068.06</v>
      </c>
    </row>
    <row r="146" spans="1:11" s="4" customFormat="1" ht="43.5" customHeight="1" x14ac:dyDescent="0.2">
      <c r="A146" s="71">
        <f>A145+1</f>
        <v>17</v>
      </c>
      <c r="B146" s="78" t="s">
        <v>518</v>
      </c>
      <c r="C146" s="71" t="s">
        <v>519</v>
      </c>
      <c r="D146" s="73" t="s">
        <v>520</v>
      </c>
      <c r="E146" s="74" t="s">
        <v>14</v>
      </c>
      <c r="F146" s="5">
        <v>42530</v>
      </c>
      <c r="G146" s="33">
        <v>982056.25</v>
      </c>
      <c r="H146" s="72">
        <v>42894</v>
      </c>
      <c r="I146" s="73" t="s">
        <v>521</v>
      </c>
      <c r="J146" s="18" t="s">
        <v>768</v>
      </c>
      <c r="K146" s="8">
        <v>442937.5</v>
      </c>
    </row>
    <row r="147" spans="1:11" s="4" customFormat="1" ht="43.5" customHeight="1" x14ac:dyDescent="0.2">
      <c r="A147" s="71">
        <f t="shared" ref="A147:A152" si="9">A146+1</f>
        <v>18</v>
      </c>
      <c r="B147" s="78" t="s">
        <v>522</v>
      </c>
      <c r="C147" s="71" t="s">
        <v>523</v>
      </c>
      <c r="D147" s="73" t="s">
        <v>524</v>
      </c>
      <c r="E147" s="74" t="s">
        <v>14</v>
      </c>
      <c r="F147" s="5">
        <v>42534</v>
      </c>
      <c r="G147" s="33">
        <v>622573.75</v>
      </c>
      <c r="H147" s="72">
        <v>42898</v>
      </c>
      <c r="I147" s="73" t="s">
        <v>525</v>
      </c>
      <c r="J147" s="18" t="s">
        <v>583</v>
      </c>
      <c r="K147" s="8">
        <v>622573.75</v>
      </c>
    </row>
    <row r="148" spans="1:11" s="4" customFormat="1" ht="43.5" customHeight="1" x14ac:dyDescent="0.2">
      <c r="A148" s="71">
        <f t="shared" si="9"/>
        <v>19</v>
      </c>
      <c r="B148" s="78" t="s">
        <v>526</v>
      </c>
      <c r="C148" s="71" t="s">
        <v>527</v>
      </c>
      <c r="D148" s="73" t="s">
        <v>528</v>
      </c>
      <c r="E148" s="74" t="s">
        <v>14</v>
      </c>
      <c r="F148" s="5">
        <v>42537</v>
      </c>
      <c r="G148" s="33">
        <v>173986</v>
      </c>
      <c r="H148" s="72">
        <v>42901</v>
      </c>
      <c r="I148" s="73" t="s">
        <v>529</v>
      </c>
      <c r="J148" s="18" t="s">
        <v>769</v>
      </c>
      <c r="K148" s="8">
        <v>161600</v>
      </c>
    </row>
    <row r="149" spans="1:11" s="4" customFormat="1" ht="43.5" customHeight="1" x14ac:dyDescent="0.2">
      <c r="A149" s="71">
        <f>A148+1</f>
        <v>20</v>
      </c>
      <c r="B149" s="78" t="s">
        <v>565</v>
      </c>
      <c r="C149" s="71" t="s">
        <v>566</v>
      </c>
      <c r="D149" s="73" t="s">
        <v>567</v>
      </c>
      <c r="E149" s="74" t="s">
        <v>14</v>
      </c>
      <c r="F149" s="5">
        <v>42549</v>
      </c>
      <c r="G149" s="33">
        <v>295271.83</v>
      </c>
      <c r="H149" s="72">
        <v>42914</v>
      </c>
      <c r="I149" s="73" t="s">
        <v>568</v>
      </c>
      <c r="J149" s="18" t="s">
        <v>770</v>
      </c>
      <c r="K149" s="8">
        <v>292946.87</v>
      </c>
    </row>
    <row r="150" spans="1:11" s="4" customFormat="1" ht="43.5" customHeight="1" x14ac:dyDescent="0.2">
      <c r="A150" s="71">
        <f>A149+1</f>
        <v>21</v>
      </c>
      <c r="B150" s="78" t="s">
        <v>530</v>
      </c>
      <c r="C150" s="71" t="s">
        <v>531</v>
      </c>
      <c r="D150" s="73" t="s">
        <v>532</v>
      </c>
      <c r="E150" s="74" t="s">
        <v>14</v>
      </c>
      <c r="F150" s="5">
        <v>42552</v>
      </c>
      <c r="G150" s="33">
        <v>316800</v>
      </c>
      <c r="H150" s="72">
        <v>42916</v>
      </c>
      <c r="I150" s="73" t="s">
        <v>525</v>
      </c>
      <c r="J150" s="18" t="s">
        <v>828</v>
      </c>
      <c r="K150" s="8">
        <v>313800</v>
      </c>
    </row>
    <row r="151" spans="1:11" s="4" customFormat="1" ht="43.5" customHeight="1" x14ac:dyDescent="0.2">
      <c r="A151" s="71">
        <f t="shared" si="9"/>
        <v>22</v>
      </c>
      <c r="B151" s="78" t="s">
        <v>533</v>
      </c>
      <c r="C151" s="71" t="s">
        <v>534</v>
      </c>
      <c r="D151" s="73" t="s">
        <v>535</v>
      </c>
      <c r="E151" s="74" t="s">
        <v>14</v>
      </c>
      <c r="F151" s="5">
        <v>42600</v>
      </c>
      <c r="G151" s="33">
        <v>593482.5</v>
      </c>
      <c r="H151" s="72">
        <v>42966</v>
      </c>
      <c r="I151" s="73" t="s">
        <v>525</v>
      </c>
      <c r="J151" s="18" t="s">
        <v>584</v>
      </c>
      <c r="K151" s="8">
        <v>593482.5</v>
      </c>
    </row>
    <row r="152" spans="1:11" s="4" customFormat="1" ht="26.25" customHeight="1" x14ac:dyDescent="0.2">
      <c r="A152" s="71">
        <f t="shared" si="9"/>
        <v>23</v>
      </c>
      <c r="B152" s="137" t="s">
        <v>536</v>
      </c>
      <c r="C152" s="143" t="s">
        <v>537</v>
      </c>
      <c r="D152" s="41" t="s">
        <v>538</v>
      </c>
      <c r="E152" s="145" t="s">
        <v>14</v>
      </c>
      <c r="F152" s="5">
        <v>42622</v>
      </c>
      <c r="G152" s="33">
        <v>534000</v>
      </c>
      <c r="H152" s="72">
        <v>42987</v>
      </c>
      <c r="I152" s="143" t="s">
        <v>539</v>
      </c>
      <c r="J152" s="18" t="s">
        <v>57</v>
      </c>
      <c r="K152" s="8" t="s">
        <v>57</v>
      </c>
    </row>
    <row r="153" spans="1:11" s="4" customFormat="1" ht="26.25" customHeight="1" x14ac:dyDescent="0.2">
      <c r="A153" s="55" t="s">
        <v>654</v>
      </c>
      <c r="B153" s="138"/>
      <c r="C153" s="144"/>
      <c r="D153" s="80" t="s">
        <v>751</v>
      </c>
      <c r="E153" s="146"/>
      <c r="F153" s="5">
        <v>42634</v>
      </c>
      <c r="G153" s="33">
        <v>587066.25</v>
      </c>
      <c r="H153" s="72">
        <v>42987</v>
      </c>
      <c r="I153" s="144"/>
      <c r="J153" s="18" t="s">
        <v>664</v>
      </c>
      <c r="K153" s="8">
        <v>586732.5</v>
      </c>
    </row>
    <row r="154" spans="1:11" s="4" customFormat="1" ht="40.5" customHeight="1" x14ac:dyDescent="0.2">
      <c r="A154" s="71">
        <f>A152+1</f>
        <v>24</v>
      </c>
      <c r="B154" s="78" t="s">
        <v>540</v>
      </c>
      <c r="C154" s="71" t="s">
        <v>541</v>
      </c>
      <c r="D154" s="73" t="s">
        <v>542</v>
      </c>
      <c r="E154" s="74" t="s">
        <v>1</v>
      </c>
      <c r="F154" s="5">
        <v>42628</v>
      </c>
      <c r="G154" s="33">
        <v>2065583.68</v>
      </c>
      <c r="H154" s="72">
        <v>42993</v>
      </c>
      <c r="I154" s="73" t="s">
        <v>525</v>
      </c>
      <c r="J154" s="18" t="s">
        <v>664</v>
      </c>
      <c r="K154" s="8">
        <v>2065583.68</v>
      </c>
    </row>
    <row r="155" spans="1:11" s="4" customFormat="1" ht="43.5" customHeight="1" x14ac:dyDescent="0.2">
      <c r="A155" s="71">
        <f t="shared" ref="A155:A160" si="10">A154+1</f>
        <v>25</v>
      </c>
      <c r="B155" s="78" t="s">
        <v>544</v>
      </c>
      <c r="C155" s="71" t="s">
        <v>545</v>
      </c>
      <c r="D155" s="73" t="s">
        <v>546</v>
      </c>
      <c r="E155" s="74" t="s">
        <v>1</v>
      </c>
      <c r="F155" s="5">
        <v>42643</v>
      </c>
      <c r="G155" s="33">
        <v>2311906.15</v>
      </c>
      <c r="H155" s="72">
        <v>43008</v>
      </c>
      <c r="I155" s="73" t="s">
        <v>525</v>
      </c>
      <c r="J155" s="18" t="s">
        <v>771</v>
      </c>
      <c r="K155" s="8">
        <v>2311906.15</v>
      </c>
    </row>
    <row r="156" spans="1:11" s="4" customFormat="1" ht="43.5" customHeight="1" x14ac:dyDescent="0.2">
      <c r="A156" s="71">
        <f t="shared" si="10"/>
        <v>26</v>
      </c>
      <c r="B156" s="78" t="s">
        <v>547</v>
      </c>
      <c r="C156" s="71" t="s">
        <v>548</v>
      </c>
      <c r="D156" s="73" t="s">
        <v>549</v>
      </c>
      <c r="E156" s="74" t="s">
        <v>1</v>
      </c>
      <c r="F156" s="5">
        <v>42643</v>
      </c>
      <c r="G156" s="33">
        <v>2089896.75</v>
      </c>
      <c r="H156" s="72">
        <v>43008</v>
      </c>
      <c r="I156" s="73" t="s">
        <v>525</v>
      </c>
      <c r="J156" s="18" t="s">
        <v>829</v>
      </c>
      <c r="K156" s="8">
        <v>2089896.72</v>
      </c>
    </row>
    <row r="157" spans="1:11" s="4" customFormat="1" ht="63" customHeight="1" x14ac:dyDescent="0.2">
      <c r="A157" s="71">
        <f t="shared" si="10"/>
        <v>27</v>
      </c>
      <c r="B157" s="176" t="s">
        <v>550</v>
      </c>
      <c r="C157" s="149" t="s">
        <v>551</v>
      </c>
      <c r="D157" s="73" t="s">
        <v>552</v>
      </c>
      <c r="E157" s="152" t="s">
        <v>14</v>
      </c>
      <c r="F157" s="5">
        <v>42646</v>
      </c>
      <c r="G157" s="33">
        <v>128500</v>
      </c>
      <c r="H157" s="72">
        <v>43011</v>
      </c>
      <c r="I157" s="73" t="s">
        <v>553</v>
      </c>
      <c r="J157" s="18" t="s">
        <v>664</v>
      </c>
      <c r="K157" s="8">
        <v>101000</v>
      </c>
    </row>
    <row r="158" spans="1:11" s="4" customFormat="1" ht="63" customHeight="1" x14ac:dyDescent="0.2">
      <c r="A158" s="71">
        <f t="shared" si="10"/>
        <v>28</v>
      </c>
      <c r="B158" s="176"/>
      <c r="C158" s="149"/>
      <c r="D158" s="73" t="s">
        <v>554</v>
      </c>
      <c r="E158" s="152"/>
      <c r="F158" s="5">
        <v>42654</v>
      </c>
      <c r="G158" s="33">
        <v>80999.59</v>
      </c>
      <c r="H158" s="72">
        <v>43019</v>
      </c>
      <c r="I158" s="73" t="s">
        <v>772</v>
      </c>
      <c r="J158" s="18" t="s">
        <v>664</v>
      </c>
      <c r="K158" s="8">
        <v>78800</v>
      </c>
    </row>
    <row r="159" spans="1:11" s="4" customFormat="1" ht="43.5" customHeight="1" x14ac:dyDescent="0.2">
      <c r="A159" s="71">
        <f t="shared" si="10"/>
        <v>29</v>
      </c>
      <c r="B159" s="78" t="s">
        <v>555</v>
      </c>
      <c r="C159" s="71" t="s">
        <v>556</v>
      </c>
      <c r="D159" s="73" t="s">
        <v>557</v>
      </c>
      <c r="E159" s="74" t="s">
        <v>14</v>
      </c>
      <c r="F159" s="5">
        <v>42663</v>
      </c>
      <c r="G159" s="33">
        <v>407889.2</v>
      </c>
      <c r="H159" s="72">
        <v>43028</v>
      </c>
      <c r="I159" s="73" t="s">
        <v>525</v>
      </c>
      <c r="J159" s="18" t="s">
        <v>662</v>
      </c>
      <c r="K159" s="8">
        <v>407889.2</v>
      </c>
    </row>
    <row r="160" spans="1:11" s="4" customFormat="1" ht="39" customHeight="1" x14ac:dyDescent="0.2">
      <c r="A160" s="71">
        <f t="shared" si="10"/>
        <v>30</v>
      </c>
      <c r="B160" s="78" t="s">
        <v>558</v>
      </c>
      <c r="C160" s="71" t="s">
        <v>559</v>
      </c>
      <c r="D160" s="73" t="s">
        <v>560</v>
      </c>
      <c r="E160" s="74" t="s">
        <v>14</v>
      </c>
      <c r="F160" s="5">
        <v>42671</v>
      </c>
      <c r="G160" s="33">
        <v>185284.65</v>
      </c>
      <c r="H160" s="72">
        <v>43036</v>
      </c>
      <c r="I160" s="73" t="s">
        <v>525</v>
      </c>
      <c r="J160" s="18" t="s">
        <v>663</v>
      </c>
      <c r="K160" s="8">
        <v>185284.65</v>
      </c>
    </row>
    <row r="161" spans="1:11" s="4" customFormat="1" ht="43.5" customHeight="1" x14ac:dyDescent="0.2">
      <c r="A161" s="71">
        <f t="shared" ref="A161:A166" si="11">A160+1</f>
        <v>31</v>
      </c>
      <c r="B161" s="78" t="s">
        <v>561</v>
      </c>
      <c r="C161" s="71" t="s">
        <v>562</v>
      </c>
      <c r="D161" s="73" t="s">
        <v>563</v>
      </c>
      <c r="E161" s="74" t="s">
        <v>14</v>
      </c>
      <c r="F161" s="5">
        <v>42669</v>
      </c>
      <c r="G161" s="33">
        <v>407455.36</v>
      </c>
      <c r="H161" s="72">
        <v>43034</v>
      </c>
      <c r="I161" s="73" t="s">
        <v>525</v>
      </c>
      <c r="J161" s="18" t="s">
        <v>662</v>
      </c>
      <c r="K161" s="8">
        <v>407455.36</v>
      </c>
    </row>
    <row r="162" spans="1:11" s="4" customFormat="1" ht="43.5" customHeight="1" x14ac:dyDescent="0.2">
      <c r="A162" s="71">
        <f t="shared" si="11"/>
        <v>32</v>
      </c>
      <c r="B162" s="78" t="s">
        <v>585</v>
      </c>
      <c r="C162" s="71" t="s">
        <v>586</v>
      </c>
      <c r="D162" s="73" t="s">
        <v>587</v>
      </c>
      <c r="E162" s="74" t="s">
        <v>14</v>
      </c>
      <c r="F162" s="5">
        <v>42676</v>
      </c>
      <c r="G162" s="33">
        <v>540650</v>
      </c>
      <c r="H162" s="72">
        <v>43041</v>
      </c>
      <c r="I162" s="73" t="s">
        <v>521</v>
      </c>
      <c r="J162" s="18" t="s">
        <v>830</v>
      </c>
      <c r="K162" s="8">
        <v>477256.25</v>
      </c>
    </row>
    <row r="163" spans="1:11" s="4" customFormat="1" ht="43.5" customHeight="1" x14ac:dyDescent="0.2">
      <c r="A163" s="71">
        <f t="shared" si="11"/>
        <v>33</v>
      </c>
      <c r="B163" s="78" t="s">
        <v>588</v>
      </c>
      <c r="C163" s="71" t="s">
        <v>589</v>
      </c>
      <c r="D163" s="73" t="s">
        <v>590</v>
      </c>
      <c r="E163" s="74" t="s">
        <v>14</v>
      </c>
      <c r="F163" s="5">
        <v>42696</v>
      </c>
      <c r="G163" s="33">
        <v>1247387.5</v>
      </c>
      <c r="H163" s="72">
        <v>43061</v>
      </c>
      <c r="I163" s="73" t="s">
        <v>525</v>
      </c>
      <c r="J163" s="18" t="s">
        <v>664</v>
      </c>
      <c r="K163" s="8">
        <v>1247387.5</v>
      </c>
    </row>
    <row r="164" spans="1:11" s="4" customFormat="1" ht="43.5" customHeight="1" x14ac:dyDescent="0.2">
      <c r="A164" s="71">
        <f t="shared" si="11"/>
        <v>34</v>
      </c>
      <c r="B164" s="78" t="s">
        <v>591</v>
      </c>
      <c r="C164" s="71" t="s">
        <v>592</v>
      </c>
      <c r="D164" s="73" t="s">
        <v>593</v>
      </c>
      <c r="E164" s="74" t="s">
        <v>1</v>
      </c>
      <c r="F164" s="5">
        <v>42702</v>
      </c>
      <c r="G164" s="33">
        <v>2338947.2599999998</v>
      </c>
      <c r="H164" s="72">
        <v>43067</v>
      </c>
      <c r="I164" s="73" t="s">
        <v>525</v>
      </c>
      <c r="J164" s="18" t="s">
        <v>664</v>
      </c>
      <c r="K164" s="8">
        <v>2338947.27</v>
      </c>
    </row>
    <row r="165" spans="1:11" s="4" customFormat="1" ht="43.5" customHeight="1" x14ac:dyDescent="0.2">
      <c r="A165" s="71">
        <f t="shared" si="11"/>
        <v>35</v>
      </c>
      <c r="B165" s="176" t="s">
        <v>594</v>
      </c>
      <c r="C165" s="149" t="s">
        <v>595</v>
      </c>
      <c r="D165" s="73" t="s">
        <v>596</v>
      </c>
      <c r="E165" s="152" t="s">
        <v>14</v>
      </c>
      <c r="F165" s="5">
        <v>42704</v>
      </c>
      <c r="G165" s="33">
        <v>279000</v>
      </c>
      <c r="H165" s="72">
        <v>43069</v>
      </c>
      <c r="I165" s="73" t="s">
        <v>597</v>
      </c>
      <c r="J165" s="18" t="s">
        <v>831</v>
      </c>
      <c r="K165" s="8">
        <v>247225</v>
      </c>
    </row>
    <row r="166" spans="1:11" s="4" customFormat="1" ht="43.5" customHeight="1" x14ac:dyDescent="0.2">
      <c r="A166" s="71">
        <f t="shared" si="11"/>
        <v>36</v>
      </c>
      <c r="B166" s="176"/>
      <c r="C166" s="149"/>
      <c r="D166" s="73" t="s">
        <v>598</v>
      </c>
      <c r="E166" s="152"/>
      <c r="F166" s="5">
        <v>42703</v>
      </c>
      <c r="G166" s="33">
        <v>18187.5</v>
      </c>
      <c r="H166" s="72">
        <v>43068</v>
      </c>
      <c r="I166" s="73" t="s">
        <v>599</v>
      </c>
      <c r="J166" s="18" t="s">
        <v>664</v>
      </c>
      <c r="K166" s="8">
        <v>18187.5</v>
      </c>
    </row>
    <row r="167" spans="1:11" s="4" customFormat="1" ht="12" customHeight="1" x14ac:dyDescent="0.2">
      <c r="A167" s="163"/>
      <c r="B167" s="164"/>
      <c r="C167" s="164"/>
      <c r="D167" s="164"/>
      <c r="E167" s="164"/>
      <c r="F167" s="164"/>
      <c r="G167" s="164"/>
      <c r="H167" s="164"/>
      <c r="I167" s="164"/>
      <c r="J167" s="164"/>
      <c r="K167" s="165"/>
    </row>
    <row r="168" spans="1:11" s="4" customFormat="1" ht="18" customHeight="1" x14ac:dyDescent="0.2">
      <c r="A168" s="153" t="s">
        <v>656</v>
      </c>
      <c r="B168" s="153"/>
      <c r="C168" s="153"/>
      <c r="D168" s="153"/>
      <c r="E168" s="153"/>
      <c r="F168" s="153"/>
      <c r="G168" s="153"/>
      <c r="H168" s="153"/>
      <c r="I168" s="153"/>
      <c r="J168" s="153"/>
      <c r="K168" s="153"/>
    </row>
    <row r="169" spans="1:11" s="4" customFormat="1" ht="57.75" customHeight="1" x14ac:dyDescent="0.2">
      <c r="A169" s="71">
        <v>1</v>
      </c>
      <c r="B169" s="78" t="s">
        <v>602</v>
      </c>
      <c r="C169" s="70" t="s">
        <v>603</v>
      </c>
      <c r="D169" s="73" t="s">
        <v>604</v>
      </c>
      <c r="E169" s="71" t="s">
        <v>14</v>
      </c>
      <c r="F169" s="5">
        <v>42746</v>
      </c>
      <c r="G169" s="74" t="s">
        <v>606</v>
      </c>
      <c r="H169" s="72">
        <v>43476</v>
      </c>
      <c r="I169" s="73" t="s">
        <v>605</v>
      </c>
      <c r="J169" s="18" t="s">
        <v>767</v>
      </c>
      <c r="K169" s="8">
        <v>517871.69</v>
      </c>
    </row>
    <row r="170" spans="1:11" s="4" customFormat="1" ht="55.5" customHeight="1" x14ac:dyDescent="0.2">
      <c r="A170" s="71">
        <f>A169+1</f>
        <v>2</v>
      </c>
      <c r="B170" s="69" t="s">
        <v>608</v>
      </c>
      <c r="C170" s="70" t="s">
        <v>609</v>
      </c>
      <c r="D170" s="73" t="s">
        <v>607</v>
      </c>
      <c r="E170" s="71" t="s">
        <v>610</v>
      </c>
      <c r="F170" s="5">
        <v>42765</v>
      </c>
      <c r="G170" s="74">
        <v>410080.62</v>
      </c>
      <c r="H170" s="72">
        <v>43130</v>
      </c>
      <c r="I170" s="73" t="s">
        <v>472</v>
      </c>
      <c r="J170" s="18" t="s">
        <v>892</v>
      </c>
      <c r="K170" s="8">
        <v>410080.62</v>
      </c>
    </row>
    <row r="171" spans="1:11" s="4" customFormat="1" ht="55.5" customHeight="1" x14ac:dyDescent="0.2">
      <c r="A171" s="71">
        <f t="shared" ref="A171:A235" si="12">A170+1</f>
        <v>3</v>
      </c>
      <c r="B171" s="69" t="s">
        <v>611</v>
      </c>
      <c r="C171" s="70" t="s">
        <v>543</v>
      </c>
      <c r="D171" s="73" t="s">
        <v>612</v>
      </c>
      <c r="E171" s="71" t="s">
        <v>600</v>
      </c>
      <c r="F171" s="5">
        <v>42780</v>
      </c>
      <c r="G171" s="74">
        <v>110000</v>
      </c>
      <c r="H171" s="72" t="s">
        <v>613</v>
      </c>
      <c r="I171" s="73" t="s">
        <v>614</v>
      </c>
      <c r="J171" s="18" t="s">
        <v>665</v>
      </c>
      <c r="K171" s="8">
        <v>110000</v>
      </c>
    </row>
    <row r="172" spans="1:11" s="4" customFormat="1" ht="66" customHeight="1" x14ac:dyDescent="0.2">
      <c r="A172" s="71">
        <f t="shared" si="12"/>
        <v>4</v>
      </c>
      <c r="B172" s="69" t="s">
        <v>617</v>
      </c>
      <c r="C172" s="70" t="s">
        <v>543</v>
      </c>
      <c r="D172" s="73" t="s">
        <v>927</v>
      </c>
      <c r="E172" s="66" t="s">
        <v>600</v>
      </c>
      <c r="F172" s="5">
        <v>42781</v>
      </c>
      <c r="G172" s="74" t="s">
        <v>618</v>
      </c>
      <c r="H172" s="72" t="s">
        <v>613</v>
      </c>
      <c r="I172" s="73" t="s">
        <v>615</v>
      </c>
      <c r="J172" s="18" t="s">
        <v>666</v>
      </c>
      <c r="K172" s="8">
        <v>5850</v>
      </c>
    </row>
    <row r="173" spans="1:11" s="4" customFormat="1" ht="63.75" x14ac:dyDescent="0.2">
      <c r="A173" s="71">
        <f t="shared" si="12"/>
        <v>5</v>
      </c>
      <c r="B173" s="69" t="s">
        <v>617</v>
      </c>
      <c r="C173" s="70" t="s">
        <v>543</v>
      </c>
      <c r="D173" s="73" t="s">
        <v>928</v>
      </c>
      <c r="E173" s="66" t="s">
        <v>600</v>
      </c>
      <c r="F173" s="5">
        <v>42781</v>
      </c>
      <c r="G173" s="74">
        <v>3500</v>
      </c>
      <c r="H173" s="72" t="s">
        <v>613</v>
      </c>
      <c r="I173" s="73" t="s">
        <v>616</v>
      </c>
      <c r="J173" s="18" t="s">
        <v>667</v>
      </c>
      <c r="K173" s="8">
        <v>3500</v>
      </c>
    </row>
    <row r="174" spans="1:11" s="4" customFormat="1" ht="76.5" x14ac:dyDescent="0.2">
      <c r="A174" s="71">
        <f t="shared" si="12"/>
        <v>6</v>
      </c>
      <c r="B174" s="69" t="s">
        <v>617</v>
      </c>
      <c r="C174" s="70" t="s">
        <v>543</v>
      </c>
      <c r="D174" s="73" t="s">
        <v>929</v>
      </c>
      <c r="E174" s="66" t="s">
        <v>600</v>
      </c>
      <c r="F174" s="5">
        <v>42781</v>
      </c>
      <c r="G174" s="74" t="s">
        <v>619</v>
      </c>
      <c r="H174" s="72" t="s">
        <v>613</v>
      </c>
      <c r="I174" s="73" t="s">
        <v>676</v>
      </c>
      <c r="J174" s="18" t="s">
        <v>668</v>
      </c>
      <c r="K174" s="8">
        <v>2800</v>
      </c>
    </row>
    <row r="175" spans="1:11" s="4" customFormat="1" ht="76.5" x14ac:dyDescent="0.2">
      <c r="A175" s="71">
        <f t="shared" si="12"/>
        <v>7</v>
      </c>
      <c r="B175" s="69" t="s">
        <v>617</v>
      </c>
      <c r="C175" s="70" t="s">
        <v>543</v>
      </c>
      <c r="D175" s="73" t="s">
        <v>930</v>
      </c>
      <c r="E175" s="66" t="s">
        <v>600</v>
      </c>
      <c r="F175" s="5">
        <v>42797</v>
      </c>
      <c r="G175" s="74" t="s">
        <v>630</v>
      </c>
      <c r="H175" s="72" t="s">
        <v>613</v>
      </c>
      <c r="I175" s="73" t="s">
        <v>676</v>
      </c>
      <c r="J175" s="18" t="s">
        <v>669</v>
      </c>
      <c r="K175" s="8">
        <v>700</v>
      </c>
    </row>
    <row r="176" spans="1:11" s="4" customFormat="1" ht="63.75" x14ac:dyDescent="0.2">
      <c r="A176" s="71">
        <f t="shared" si="12"/>
        <v>8</v>
      </c>
      <c r="B176" s="69" t="s">
        <v>617</v>
      </c>
      <c r="C176" s="70" t="s">
        <v>543</v>
      </c>
      <c r="D176" s="73" t="s">
        <v>931</v>
      </c>
      <c r="E176" s="71" t="s">
        <v>600</v>
      </c>
      <c r="F176" s="5">
        <v>42793</v>
      </c>
      <c r="G176" s="74" t="s">
        <v>628</v>
      </c>
      <c r="H176" s="72" t="s">
        <v>613</v>
      </c>
      <c r="I176" s="73" t="s">
        <v>629</v>
      </c>
      <c r="J176" s="18" t="s">
        <v>669</v>
      </c>
      <c r="K176" s="8">
        <v>3937.5</v>
      </c>
    </row>
    <row r="177" spans="1:11" s="4" customFormat="1" ht="63.75" x14ac:dyDescent="0.2">
      <c r="A177" s="71">
        <f t="shared" si="12"/>
        <v>9</v>
      </c>
      <c r="B177" s="69" t="s">
        <v>617</v>
      </c>
      <c r="C177" s="70" t="s">
        <v>543</v>
      </c>
      <c r="D177" s="73" t="s">
        <v>932</v>
      </c>
      <c r="E177" s="71" t="s">
        <v>600</v>
      </c>
      <c r="F177" s="5">
        <v>42797</v>
      </c>
      <c r="G177" s="74" t="s">
        <v>628</v>
      </c>
      <c r="H177" s="72" t="s">
        <v>613</v>
      </c>
      <c r="I177" s="73" t="s">
        <v>629</v>
      </c>
      <c r="J177" s="18" t="s">
        <v>669</v>
      </c>
      <c r="K177" s="8">
        <v>3937.5</v>
      </c>
    </row>
    <row r="178" spans="1:11" s="4" customFormat="1" ht="117.75" customHeight="1" x14ac:dyDescent="0.2">
      <c r="A178" s="71">
        <f t="shared" si="12"/>
        <v>10</v>
      </c>
      <c r="B178" s="69" t="s">
        <v>617</v>
      </c>
      <c r="C178" s="70" t="s">
        <v>543</v>
      </c>
      <c r="D178" s="73" t="s">
        <v>933</v>
      </c>
      <c r="E178" s="71" t="s">
        <v>600</v>
      </c>
      <c r="F178" s="5">
        <v>42797</v>
      </c>
      <c r="G178" s="74">
        <v>8360</v>
      </c>
      <c r="H178" s="72" t="s">
        <v>613</v>
      </c>
      <c r="I178" s="73" t="s">
        <v>631</v>
      </c>
      <c r="J178" s="18" t="s">
        <v>832</v>
      </c>
      <c r="K178" s="8">
        <v>8360</v>
      </c>
    </row>
    <row r="179" spans="1:11" s="4" customFormat="1" ht="63.75" x14ac:dyDescent="0.2">
      <c r="A179" s="71">
        <f t="shared" si="12"/>
        <v>11</v>
      </c>
      <c r="B179" s="69" t="s">
        <v>617</v>
      </c>
      <c r="C179" s="70" t="s">
        <v>543</v>
      </c>
      <c r="D179" s="73" t="s">
        <v>934</v>
      </c>
      <c r="E179" s="66" t="s">
        <v>600</v>
      </c>
      <c r="F179" s="5">
        <v>42793</v>
      </c>
      <c r="G179" s="74">
        <v>2200</v>
      </c>
      <c r="H179" s="72" t="s">
        <v>613</v>
      </c>
      <c r="I179" s="73" t="s">
        <v>631</v>
      </c>
      <c r="J179" s="18" t="s">
        <v>832</v>
      </c>
      <c r="K179" s="8">
        <v>2200</v>
      </c>
    </row>
    <row r="180" spans="1:11" s="4" customFormat="1" ht="51" x14ac:dyDescent="0.2">
      <c r="A180" s="71">
        <f t="shared" si="12"/>
        <v>12</v>
      </c>
      <c r="B180" s="69" t="s">
        <v>620</v>
      </c>
      <c r="C180" s="70" t="s">
        <v>543</v>
      </c>
      <c r="D180" s="73" t="s">
        <v>621</v>
      </c>
      <c r="E180" s="71" t="s">
        <v>600</v>
      </c>
      <c r="F180" s="5">
        <v>42787</v>
      </c>
      <c r="G180" s="74" t="s">
        <v>622</v>
      </c>
      <c r="H180" s="72">
        <v>43008</v>
      </c>
      <c r="I180" s="73" t="s">
        <v>623</v>
      </c>
      <c r="J180" s="18" t="s">
        <v>667</v>
      </c>
      <c r="K180" s="8">
        <v>66600.800000000003</v>
      </c>
    </row>
    <row r="181" spans="1:11" s="4" customFormat="1" ht="76.5" x14ac:dyDescent="0.2">
      <c r="A181" s="71">
        <f t="shared" si="12"/>
        <v>13</v>
      </c>
      <c r="B181" s="69" t="s">
        <v>626</v>
      </c>
      <c r="C181" s="70" t="s">
        <v>543</v>
      </c>
      <c r="D181" s="73" t="s">
        <v>624</v>
      </c>
      <c r="E181" s="71" t="s">
        <v>600</v>
      </c>
      <c r="F181" s="5">
        <v>42793</v>
      </c>
      <c r="G181" s="74">
        <v>83978.75</v>
      </c>
      <c r="H181" s="72" t="s">
        <v>627</v>
      </c>
      <c r="I181" s="73" t="s">
        <v>625</v>
      </c>
      <c r="J181" s="18" t="s">
        <v>893</v>
      </c>
      <c r="K181" s="8">
        <v>80416.25</v>
      </c>
    </row>
    <row r="182" spans="1:11" s="4" customFormat="1" ht="51" x14ac:dyDescent="0.2">
      <c r="A182" s="71">
        <f t="shared" si="12"/>
        <v>14</v>
      </c>
      <c r="B182" s="69" t="s">
        <v>647</v>
      </c>
      <c r="C182" s="70" t="s">
        <v>543</v>
      </c>
      <c r="D182" s="73" t="s">
        <v>648</v>
      </c>
      <c r="E182" s="71" t="s">
        <v>600</v>
      </c>
      <c r="F182" s="5">
        <v>42794</v>
      </c>
      <c r="G182" s="74" t="s">
        <v>649</v>
      </c>
      <c r="H182" s="72" t="s">
        <v>650</v>
      </c>
      <c r="I182" s="73" t="s">
        <v>651</v>
      </c>
      <c r="J182" s="18" t="s">
        <v>773</v>
      </c>
      <c r="K182" s="8">
        <v>64970</v>
      </c>
    </row>
    <row r="183" spans="1:11" s="4" customFormat="1" ht="38.25" x14ac:dyDescent="0.2">
      <c r="A183" s="71">
        <f t="shared" si="12"/>
        <v>15</v>
      </c>
      <c r="B183" s="69" t="s">
        <v>633</v>
      </c>
      <c r="C183" s="70" t="s">
        <v>634</v>
      </c>
      <c r="D183" s="73" t="s">
        <v>632</v>
      </c>
      <c r="E183" s="74" t="s">
        <v>14</v>
      </c>
      <c r="F183" s="5">
        <v>42783</v>
      </c>
      <c r="G183" s="74">
        <v>1293720.93</v>
      </c>
      <c r="H183" s="72">
        <v>43190</v>
      </c>
      <c r="I183" s="73" t="s">
        <v>635</v>
      </c>
      <c r="J183" s="18" t="s">
        <v>950</v>
      </c>
      <c r="K183" s="8">
        <v>819258.95</v>
      </c>
    </row>
    <row r="184" spans="1:11" s="4" customFormat="1" ht="94.5" customHeight="1" x14ac:dyDescent="0.2">
      <c r="A184" s="71">
        <f t="shared" si="12"/>
        <v>16</v>
      </c>
      <c r="B184" s="69" t="s">
        <v>637</v>
      </c>
      <c r="C184" s="70" t="s">
        <v>543</v>
      </c>
      <c r="D184" s="73" t="s">
        <v>636</v>
      </c>
      <c r="E184" s="71" t="s">
        <v>600</v>
      </c>
      <c r="F184" s="5">
        <v>42797</v>
      </c>
      <c r="G184" s="74">
        <v>126450</v>
      </c>
      <c r="H184" s="72" t="s">
        <v>774</v>
      </c>
      <c r="I184" s="73" t="s">
        <v>638</v>
      </c>
      <c r="J184" s="18" t="s">
        <v>774</v>
      </c>
      <c r="K184" s="8">
        <v>126450</v>
      </c>
    </row>
    <row r="185" spans="1:11" s="4" customFormat="1" ht="53.25" customHeight="1" x14ac:dyDescent="0.2">
      <c r="A185" s="71">
        <f t="shared" si="12"/>
        <v>17</v>
      </c>
      <c r="B185" s="69" t="s">
        <v>639</v>
      </c>
      <c r="C185" s="70" t="s">
        <v>543</v>
      </c>
      <c r="D185" s="73" t="s">
        <v>646</v>
      </c>
      <c r="E185" s="71" t="s">
        <v>600</v>
      </c>
      <c r="F185" s="5">
        <v>42814</v>
      </c>
      <c r="G185" s="74">
        <v>183925.78</v>
      </c>
      <c r="H185" s="72" t="s">
        <v>640</v>
      </c>
      <c r="I185" s="73" t="s">
        <v>641</v>
      </c>
      <c r="J185" s="18" t="s">
        <v>669</v>
      </c>
      <c r="K185" s="8">
        <v>183925.78</v>
      </c>
    </row>
    <row r="186" spans="1:11" s="4" customFormat="1" ht="76.5" x14ac:dyDescent="0.2">
      <c r="A186" s="71">
        <f t="shared" si="12"/>
        <v>18</v>
      </c>
      <c r="B186" s="69" t="s">
        <v>887</v>
      </c>
      <c r="C186" s="70" t="s">
        <v>643</v>
      </c>
      <c r="D186" s="73" t="s">
        <v>644</v>
      </c>
      <c r="E186" s="74" t="s">
        <v>1</v>
      </c>
      <c r="F186" s="5">
        <v>42822</v>
      </c>
      <c r="G186" s="74">
        <v>3614762.58</v>
      </c>
      <c r="H186" s="72" t="s">
        <v>645</v>
      </c>
      <c r="I186" s="73" t="s">
        <v>642</v>
      </c>
      <c r="J186" s="18" t="s">
        <v>951</v>
      </c>
      <c r="K186" s="8">
        <v>3594753.26</v>
      </c>
    </row>
    <row r="187" spans="1:11" s="4" customFormat="1" ht="38.25" customHeight="1" x14ac:dyDescent="0.2">
      <c r="A187" s="71">
        <f t="shared" si="12"/>
        <v>19</v>
      </c>
      <c r="B187" s="147" t="s">
        <v>677</v>
      </c>
      <c r="C187" s="148" t="s">
        <v>678</v>
      </c>
      <c r="D187" s="73" t="s">
        <v>679</v>
      </c>
      <c r="E187" s="152" t="s">
        <v>1</v>
      </c>
      <c r="F187" s="5">
        <v>42824</v>
      </c>
      <c r="G187" s="74">
        <v>10257285.23</v>
      </c>
      <c r="H187" s="150">
        <v>43160</v>
      </c>
      <c r="I187" s="151" t="s">
        <v>680</v>
      </c>
      <c r="J187" s="18" t="s">
        <v>57</v>
      </c>
      <c r="K187" s="8" t="s">
        <v>57</v>
      </c>
    </row>
    <row r="188" spans="1:11" s="4" customFormat="1" ht="25.5" x14ac:dyDescent="0.2">
      <c r="A188" s="59" t="s">
        <v>907</v>
      </c>
      <c r="B188" s="147"/>
      <c r="C188" s="148"/>
      <c r="D188" s="73" t="s">
        <v>570</v>
      </c>
      <c r="E188" s="152"/>
      <c r="F188" s="5">
        <v>42825</v>
      </c>
      <c r="G188" s="74">
        <v>9583365.2300000004</v>
      </c>
      <c r="H188" s="150"/>
      <c r="I188" s="151"/>
      <c r="J188" s="18" t="s">
        <v>57</v>
      </c>
      <c r="K188" s="8" t="s">
        <v>57</v>
      </c>
    </row>
    <row r="189" spans="1:11" s="4" customFormat="1" ht="25.5" x14ac:dyDescent="0.2">
      <c r="A189" s="59" t="s">
        <v>908</v>
      </c>
      <c r="B189" s="147"/>
      <c r="C189" s="148"/>
      <c r="D189" s="73" t="s">
        <v>743</v>
      </c>
      <c r="E189" s="152"/>
      <c r="F189" s="5">
        <v>43223</v>
      </c>
      <c r="G189" s="98">
        <v>10277465.23</v>
      </c>
      <c r="H189" s="100">
        <v>43405</v>
      </c>
      <c r="I189" s="151"/>
      <c r="J189" s="18" t="s">
        <v>976</v>
      </c>
      <c r="K189" s="8">
        <v>9583365.2400000002</v>
      </c>
    </row>
    <row r="190" spans="1:11" s="4" customFormat="1" ht="51" customHeight="1" x14ac:dyDescent="0.2">
      <c r="A190" s="71">
        <v>20</v>
      </c>
      <c r="B190" s="147" t="s">
        <v>683</v>
      </c>
      <c r="C190" s="148" t="s">
        <v>543</v>
      </c>
      <c r="D190" s="73" t="s">
        <v>684</v>
      </c>
      <c r="E190" s="149" t="s">
        <v>600</v>
      </c>
      <c r="F190" s="5">
        <v>42832</v>
      </c>
      <c r="G190" s="74" t="s">
        <v>685</v>
      </c>
      <c r="H190" s="150" t="s">
        <v>650</v>
      </c>
      <c r="I190" s="151" t="s">
        <v>686</v>
      </c>
      <c r="J190" s="18" t="s">
        <v>57</v>
      </c>
      <c r="K190" s="18" t="s">
        <v>57</v>
      </c>
    </row>
    <row r="191" spans="1:11" s="4" customFormat="1" ht="38.25" x14ac:dyDescent="0.2">
      <c r="A191" s="59" t="s">
        <v>652</v>
      </c>
      <c r="B191" s="147"/>
      <c r="C191" s="148"/>
      <c r="D191" s="73" t="s">
        <v>570</v>
      </c>
      <c r="E191" s="149"/>
      <c r="F191" s="5">
        <v>42864</v>
      </c>
      <c r="G191" s="74" t="s">
        <v>690</v>
      </c>
      <c r="H191" s="150"/>
      <c r="I191" s="151"/>
      <c r="J191" s="18" t="s">
        <v>57</v>
      </c>
      <c r="K191" s="18" t="s">
        <v>57</v>
      </c>
    </row>
    <row r="192" spans="1:11" s="4" customFormat="1" ht="38.25" x14ac:dyDescent="0.2">
      <c r="A192" s="59" t="s">
        <v>909</v>
      </c>
      <c r="B192" s="147"/>
      <c r="C192" s="148"/>
      <c r="D192" s="73" t="s">
        <v>743</v>
      </c>
      <c r="E192" s="149"/>
      <c r="F192" s="5">
        <v>42870</v>
      </c>
      <c r="G192" s="74" t="s">
        <v>744</v>
      </c>
      <c r="H192" s="150"/>
      <c r="I192" s="151"/>
      <c r="J192" s="18" t="s">
        <v>775</v>
      </c>
      <c r="K192" s="8">
        <v>380947.01</v>
      </c>
    </row>
    <row r="193" spans="1:11" s="4" customFormat="1" ht="40.5" customHeight="1" x14ac:dyDescent="0.2">
      <c r="A193" s="71">
        <v>21</v>
      </c>
      <c r="B193" s="69" t="s">
        <v>681</v>
      </c>
      <c r="C193" s="70" t="s">
        <v>543</v>
      </c>
      <c r="D193" s="73" t="s">
        <v>337</v>
      </c>
      <c r="E193" s="71" t="s">
        <v>600</v>
      </c>
      <c r="F193" s="5">
        <v>42860</v>
      </c>
      <c r="G193" s="74">
        <v>149250</v>
      </c>
      <c r="H193" s="72">
        <v>43225</v>
      </c>
      <c r="I193" s="73" t="s">
        <v>682</v>
      </c>
      <c r="J193" s="18" t="s">
        <v>952</v>
      </c>
      <c r="K193" s="8">
        <v>49628.28</v>
      </c>
    </row>
    <row r="194" spans="1:11" s="4" customFormat="1" ht="40.5" customHeight="1" x14ac:dyDescent="0.2">
      <c r="A194" s="71">
        <f t="shared" si="12"/>
        <v>22</v>
      </c>
      <c r="B194" s="69" t="s">
        <v>687</v>
      </c>
      <c r="C194" s="70" t="s">
        <v>543</v>
      </c>
      <c r="D194" s="73" t="s">
        <v>688</v>
      </c>
      <c r="E194" s="71" t="s">
        <v>600</v>
      </c>
      <c r="F194" s="5">
        <v>42863</v>
      </c>
      <c r="G194" s="74">
        <v>67195.149999999994</v>
      </c>
      <c r="H194" s="72">
        <v>43228</v>
      </c>
      <c r="I194" s="73" t="s">
        <v>689</v>
      </c>
      <c r="J194" s="18" t="s">
        <v>894</v>
      </c>
      <c r="K194" s="8">
        <v>67082.67</v>
      </c>
    </row>
    <row r="195" spans="1:11" s="4" customFormat="1" ht="70.5" customHeight="1" x14ac:dyDescent="0.2">
      <c r="A195" s="71">
        <f t="shared" si="12"/>
        <v>23</v>
      </c>
      <c r="B195" s="69" t="s">
        <v>691</v>
      </c>
      <c r="C195" s="70" t="s">
        <v>692</v>
      </c>
      <c r="D195" s="73" t="s">
        <v>693</v>
      </c>
      <c r="E195" s="74" t="s">
        <v>694</v>
      </c>
      <c r="F195" s="5">
        <v>42864</v>
      </c>
      <c r="G195" s="74">
        <v>449986.89</v>
      </c>
      <c r="H195" s="72" t="s">
        <v>695</v>
      </c>
      <c r="I195" s="73" t="s">
        <v>680</v>
      </c>
      <c r="J195" s="18" t="s">
        <v>776</v>
      </c>
      <c r="K195" s="8">
        <v>449986.89</v>
      </c>
    </row>
    <row r="196" spans="1:11" s="4" customFormat="1" ht="39.75" customHeight="1" x14ac:dyDescent="0.2">
      <c r="A196" s="71">
        <f t="shared" si="12"/>
        <v>24</v>
      </c>
      <c r="B196" s="69" t="s">
        <v>696</v>
      </c>
      <c r="C196" s="70" t="s">
        <v>543</v>
      </c>
      <c r="D196" s="73" t="s">
        <v>697</v>
      </c>
      <c r="E196" s="71" t="s">
        <v>600</v>
      </c>
      <c r="F196" s="5">
        <v>42877</v>
      </c>
      <c r="G196" s="74">
        <v>84395.15</v>
      </c>
      <c r="H196" s="72">
        <v>43242</v>
      </c>
      <c r="I196" s="73" t="s">
        <v>698</v>
      </c>
      <c r="J196" s="18" t="s">
        <v>895</v>
      </c>
      <c r="K196" s="8">
        <v>84395.15</v>
      </c>
    </row>
    <row r="197" spans="1:11" s="4" customFormat="1" ht="38.25" x14ac:dyDescent="0.2">
      <c r="A197" s="71">
        <f t="shared" si="12"/>
        <v>25</v>
      </c>
      <c r="B197" s="69" t="s">
        <v>748</v>
      </c>
      <c r="C197" s="70" t="s">
        <v>543</v>
      </c>
      <c r="D197" s="73" t="s">
        <v>749</v>
      </c>
      <c r="E197" s="71" t="s">
        <v>600</v>
      </c>
      <c r="F197" s="5">
        <v>42880</v>
      </c>
      <c r="G197" s="74" t="s">
        <v>777</v>
      </c>
      <c r="H197" s="72" t="s">
        <v>613</v>
      </c>
      <c r="I197" s="73" t="s">
        <v>750</v>
      </c>
      <c r="J197" s="18" t="s">
        <v>778</v>
      </c>
      <c r="K197" s="18">
        <v>79855.850000000006</v>
      </c>
    </row>
    <row r="198" spans="1:11" s="4" customFormat="1" ht="72.75" customHeight="1" x14ac:dyDescent="0.2">
      <c r="A198" s="71">
        <f t="shared" si="12"/>
        <v>26</v>
      </c>
      <c r="B198" s="69" t="s">
        <v>699</v>
      </c>
      <c r="C198" s="70" t="s">
        <v>543</v>
      </c>
      <c r="D198" s="73" t="s">
        <v>935</v>
      </c>
      <c r="E198" s="71" t="s">
        <v>600</v>
      </c>
      <c r="F198" s="5">
        <v>42874</v>
      </c>
      <c r="G198" s="74">
        <v>49121.25</v>
      </c>
      <c r="H198" s="72">
        <v>43239</v>
      </c>
      <c r="I198" s="73" t="s">
        <v>700</v>
      </c>
      <c r="J198" s="18" t="s">
        <v>953</v>
      </c>
      <c r="K198" s="8">
        <v>34688.31</v>
      </c>
    </row>
    <row r="199" spans="1:11" s="4" customFormat="1" ht="51.75" customHeight="1" x14ac:dyDescent="0.2">
      <c r="A199" s="71">
        <f t="shared" si="12"/>
        <v>27</v>
      </c>
      <c r="B199" s="69" t="s">
        <v>703</v>
      </c>
      <c r="C199" s="70" t="s">
        <v>543</v>
      </c>
      <c r="D199" s="73" t="s">
        <v>702</v>
      </c>
      <c r="E199" s="71" t="s">
        <v>600</v>
      </c>
      <c r="F199" s="5">
        <v>42879</v>
      </c>
      <c r="G199" s="74" t="s">
        <v>704</v>
      </c>
      <c r="H199" s="72">
        <v>43244</v>
      </c>
      <c r="I199" s="73" t="s">
        <v>701</v>
      </c>
      <c r="J199" s="18" t="s">
        <v>954</v>
      </c>
      <c r="K199" s="18">
        <v>28610.47</v>
      </c>
    </row>
    <row r="200" spans="1:11" s="4" customFormat="1" ht="42" customHeight="1" x14ac:dyDescent="0.2">
      <c r="A200" s="71">
        <f t="shared" si="12"/>
        <v>28</v>
      </c>
      <c r="B200" s="69" t="s">
        <v>705</v>
      </c>
      <c r="C200" s="70" t="s">
        <v>543</v>
      </c>
      <c r="D200" s="73" t="s">
        <v>706</v>
      </c>
      <c r="E200" s="71" t="s">
        <v>600</v>
      </c>
      <c r="F200" s="5">
        <v>42886</v>
      </c>
      <c r="G200" s="74">
        <v>86872.960000000006</v>
      </c>
      <c r="H200" s="72">
        <v>43251</v>
      </c>
      <c r="I200" s="73" t="s">
        <v>680</v>
      </c>
      <c r="J200" s="18" t="s">
        <v>779</v>
      </c>
      <c r="K200" s="18">
        <v>86872.960000000006</v>
      </c>
    </row>
    <row r="201" spans="1:11" s="4" customFormat="1" ht="55.5" customHeight="1" x14ac:dyDescent="0.2">
      <c r="A201" s="71">
        <f t="shared" si="12"/>
        <v>29</v>
      </c>
      <c r="B201" s="69" t="s">
        <v>707</v>
      </c>
      <c r="C201" s="70" t="s">
        <v>543</v>
      </c>
      <c r="D201" s="73" t="s">
        <v>708</v>
      </c>
      <c r="E201" s="71" t="s">
        <v>600</v>
      </c>
      <c r="F201" s="5">
        <v>42893</v>
      </c>
      <c r="G201" s="74" t="s">
        <v>742</v>
      </c>
      <c r="H201" s="72" t="s">
        <v>650</v>
      </c>
      <c r="I201" s="73" t="s">
        <v>709</v>
      </c>
      <c r="J201" s="18" t="s">
        <v>778</v>
      </c>
      <c r="K201" s="18">
        <v>195941</v>
      </c>
    </row>
    <row r="202" spans="1:11" s="4" customFormat="1" ht="46.5" customHeight="1" x14ac:dyDescent="0.2">
      <c r="A202" s="71">
        <f t="shared" si="12"/>
        <v>30</v>
      </c>
      <c r="B202" s="69" t="s">
        <v>710</v>
      </c>
      <c r="C202" s="70" t="s">
        <v>713</v>
      </c>
      <c r="D202" s="73" t="s">
        <v>712</v>
      </c>
      <c r="E202" s="74" t="s">
        <v>694</v>
      </c>
      <c r="F202" s="5">
        <v>42898</v>
      </c>
      <c r="G202" s="74">
        <v>277187.5</v>
      </c>
      <c r="H202" s="72">
        <v>43281</v>
      </c>
      <c r="I202" s="73" t="s">
        <v>711</v>
      </c>
      <c r="J202" s="18" t="s">
        <v>955</v>
      </c>
      <c r="K202" s="18">
        <v>277187.5</v>
      </c>
    </row>
    <row r="203" spans="1:11" s="4" customFormat="1" ht="75" customHeight="1" x14ac:dyDescent="0.2">
      <c r="A203" s="71">
        <f t="shared" si="12"/>
        <v>31</v>
      </c>
      <c r="B203" s="69" t="s">
        <v>714</v>
      </c>
      <c r="C203" s="70" t="s">
        <v>715</v>
      </c>
      <c r="D203" s="73" t="s">
        <v>936</v>
      </c>
      <c r="E203" s="74" t="s">
        <v>694</v>
      </c>
      <c r="F203" s="5">
        <v>42893</v>
      </c>
      <c r="G203" s="74">
        <v>82657.75</v>
      </c>
      <c r="H203" s="72">
        <v>43252</v>
      </c>
      <c r="I203" s="73" t="s">
        <v>716</v>
      </c>
      <c r="J203" s="18" t="s">
        <v>956</v>
      </c>
      <c r="K203" s="18">
        <v>81414.52</v>
      </c>
    </row>
    <row r="204" spans="1:11" s="4" customFormat="1" ht="63.75" x14ac:dyDescent="0.2">
      <c r="A204" s="71">
        <f t="shared" si="12"/>
        <v>32</v>
      </c>
      <c r="B204" s="69" t="s">
        <v>714</v>
      </c>
      <c r="C204" s="70" t="s">
        <v>715</v>
      </c>
      <c r="D204" s="73" t="s">
        <v>937</v>
      </c>
      <c r="E204" s="74" t="s">
        <v>694</v>
      </c>
      <c r="F204" s="5">
        <v>42893</v>
      </c>
      <c r="G204" s="74">
        <v>87793.88</v>
      </c>
      <c r="H204" s="72">
        <v>43252</v>
      </c>
      <c r="I204" s="73" t="s">
        <v>716</v>
      </c>
      <c r="J204" s="18" t="s">
        <v>955</v>
      </c>
      <c r="K204" s="18">
        <v>84093.77</v>
      </c>
    </row>
    <row r="205" spans="1:11" s="4" customFormat="1" ht="63.75" x14ac:dyDescent="0.2">
      <c r="A205" s="71">
        <f t="shared" si="12"/>
        <v>33</v>
      </c>
      <c r="B205" s="69" t="s">
        <v>714</v>
      </c>
      <c r="C205" s="70" t="s">
        <v>715</v>
      </c>
      <c r="D205" s="73" t="s">
        <v>938</v>
      </c>
      <c r="E205" s="74" t="s">
        <v>694</v>
      </c>
      <c r="F205" s="5">
        <v>42893</v>
      </c>
      <c r="G205" s="74">
        <v>339450</v>
      </c>
      <c r="H205" s="72">
        <v>43252</v>
      </c>
      <c r="I205" s="73" t="s">
        <v>716</v>
      </c>
      <c r="J205" s="18" t="s">
        <v>955</v>
      </c>
      <c r="K205" s="18">
        <v>336660</v>
      </c>
    </row>
    <row r="206" spans="1:11" s="4" customFormat="1" ht="38.25" x14ac:dyDescent="0.2">
      <c r="A206" s="71">
        <f t="shared" si="12"/>
        <v>34</v>
      </c>
      <c r="B206" s="69" t="s">
        <v>717</v>
      </c>
      <c r="C206" s="70" t="s">
        <v>543</v>
      </c>
      <c r="D206" s="73" t="s">
        <v>718</v>
      </c>
      <c r="E206" s="71" t="s">
        <v>600</v>
      </c>
      <c r="F206" s="5">
        <v>42899</v>
      </c>
      <c r="G206" s="74">
        <v>29700</v>
      </c>
      <c r="H206" s="72" t="s">
        <v>613</v>
      </c>
      <c r="I206" s="73" t="s">
        <v>719</v>
      </c>
      <c r="J206" s="13" t="s">
        <v>896</v>
      </c>
      <c r="K206" s="18">
        <v>29700</v>
      </c>
    </row>
    <row r="207" spans="1:11" s="4" customFormat="1" ht="63.75" x14ac:dyDescent="0.2">
      <c r="A207" s="71">
        <f t="shared" si="12"/>
        <v>35</v>
      </c>
      <c r="B207" s="69" t="s">
        <v>714</v>
      </c>
      <c r="C207" s="70" t="s">
        <v>715</v>
      </c>
      <c r="D207" s="73" t="s">
        <v>939</v>
      </c>
      <c r="E207" s="74" t="s">
        <v>694</v>
      </c>
      <c r="F207" s="5">
        <v>42922</v>
      </c>
      <c r="G207" s="74">
        <v>84828.26</v>
      </c>
      <c r="H207" s="72">
        <v>43282</v>
      </c>
      <c r="I207" s="73" t="s">
        <v>720</v>
      </c>
      <c r="J207" s="18" t="s">
        <v>955</v>
      </c>
      <c r="K207" s="18">
        <v>81253.14</v>
      </c>
    </row>
    <row r="208" spans="1:11" s="4" customFormat="1" ht="38.25" x14ac:dyDescent="0.2">
      <c r="A208" s="71">
        <f t="shared" si="12"/>
        <v>36</v>
      </c>
      <c r="B208" s="69" t="s">
        <v>721</v>
      </c>
      <c r="C208" s="70" t="s">
        <v>722</v>
      </c>
      <c r="D208" s="73" t="s">
        <v>723</v>
      </c>
      <c r="E208" s="74" t="s">
        <v>694</v>
      </c>
      <c r="F208" s="5">
        <v>42933</v>
      </c>
      <c r="G208" s="74">
        <v>311250</v>
      </c>
      <c r="H208" s="72">
        <v>43282</v>
      </c>
      <c r="I208" s="73" t="s">
        <v>680</v>
      </c>
      <c r="J208" s="18" t="s">
        <v>957</v>
      </c>
      <c r="K208" s="18">
        <v>311250</v>
      </c>
    </row>
    <row r="209" spans="1:11" s="4" customFormat="1" ht="44.25" customHeight="1" x14ac:dyDescent="0.2">
      <c r="A209" s="71">
        <f t="shared" si="12"/>
        <v>37</v>
      </c>
      <c r="B209" s="69" t="s">
        <v>724</v>
      </c>
      <c r="C209" s="70" t="s">
        <v>725</v>
      </c>
      <c r="D209" s="73" t="s">
        <v>520</v>
      </c>
      <c r="E209" s="74" t="s">
        <v>694</v>
      </c>
      <c r="F209" s="5">
        <v>42928</v>
      </c>
      <c r="G209" s="74">
        <v>987368.75</v>
      </c>
      <c r="H209" s="72">
        <v>43293</v>
      </c>
      <c r="I209" s="73" t="s">
        <v>726</v>
      </c>
      <c r="J209" s="18" t="s">
        <v>958</v>
      </c>
      <c r="K209" s="18">
        <v>568450</v>
      </c>
    </row>
    <row r="210" spans="1:11" s="4" customFormat="1" ht="63.75" x14ac:dyDescent="0.2">
      <c r="A210" s="71">
        <f t="shared" si="12"/>
        <v>38</v>
      </c>
      <c r="B210" s="69" t="s">
        <v>727</v>
      </c>
      <c r="C210" s="70" t="s">
        <v>728</v>
      </c>
      <c r="D210" s="73" t="s">
        <v>940</v>
      </c>
      <c r="E210" s="74" t="s">
        <v>694</v>
      </c>
      <c r="F210" s="5">
        <v>42934</v>
      </c>
      <c r="G210" s="74" t="s">
        <v>729</v>
      </c>
      <c r="H210" s="72">
        <v>43118</v>
      </c>
      <c r="I210" s="73" t="s">
        <v>730</v>
      </c>
      <c r="J210" s="18" t="s">
        <v>896</v>
      </c>
      <c r="K210" s="18">
        <v>63500</v>
      </c>
    </row>
    <row r="211" spans="1:11" s="4" customFormat="1" ht="51" x14ac:dyDescent="0.2">
      <c r="A211" s="71">
        <f t="shared" si="12"/>
        <v>39</v>
      </c>
      <c r="B211" s="69" t="s">
        <v>727</v>
      </c>
      <c r="C211" s="70" t="s">
        <v>728</v>
      </c>
      <c r="D211" s="73" t="s">
        <v>941</v>
      </c>
      <c r="E211" s="74" t="s">
        <v>694</v>
      </c>
      <c r="F211" s="5">
        <v>42933</v>
      </c>
      <c r="G211" s="74" t="s">
        <v>731</v>
      </c>
      <c r="H211" s="72">
        <v>43117</v>
      </c>
      <c r="I211" s="73" t="s">
        <v>732</v>
      </c>
      <c r="J211" s="18" t="s">
        <v>896</v>
      </c>
      <c r="K211" s="18">
        <v>148148</v>
      </c>
    </row>
    <row r="212" spans="1:11" s="4" customFormat="1" ht="63.75" x14ac:dyDescent="0.2">
      <c r="A212" s="71">
        <f t="shared" si="12"/>
        <v>40</v>
      </c>
      <c r="B212" s="60" t="s">
        <v>714</v>
      </c>
      <c r="C212" s="61" t="s">
        <v>715</v>
      </c>
      <c r="D212" s="62" t="s">
        <v>942</v>
      </c>
      <c r="E212" s="68" t="s">
        <v>694</v>
      </c>
      <c r="F212" s="76">
        <v>42926</v>
      </c>
      <c r="G212" s="68">
        <v>81892.009999999995</v>
      </c>
      <c r="H212" s="64">
        <v>43282</v>
      </c>
      <c r="I212" s="62" t="s">
        <v>733</v>
      </c>
      <c r="J212" s="92" t="s">
        <v>959</v>
      </c>
      <c r="K212" s="92">
        <v>81787.44</v>
      </c>
    </row>
    <row r="213" spans="1:11" s="4" customFormat="1" ht="38.25" x14ac:dyDescent="0.2">
      <c r="A213" s="71">
        <f t="shared" si="12"/>
        <v>41</v>
      </c>
      <c r="B213" s="69" t="s">
        <v>734</v>
      </c>
      <c r="C213" s="70" t="s">
        <v>543</v>
      </c>
      <c r="D213" s="73" t="s">
        <v>735</v>
      </c>
      <c r="E213" s="71" t="s">
        <v>600</v>
      </c>
      <c r="F213" s="5">
        <v>42934</v>
      </c>
      <c r="G213" s="74">
        <v>133300</v>
      </c>
      <c r="H213" s="72">
        <v>43303</v>
      </c>
      <c r="I213" s="73" t="s">
        <v>601</v>
      </c>
      <c r="J213" s="18" t="s">
        <v>960</v>
      </c>
      <c r="K213" s="18">
        <v>123749.25</v>
      </c>
    </row>
    <row r="214" spans="1:11" s="4" customFormat="1" ht="89.25" customHeight="1" x14ac:dyDescent="0.2">
      <c r="A214" s="71">
        <f t="shared" si="12"/>
        <v>42</v>
      </c>
      <c r="B214" s="139" t="s">
        <v>736</v>
      </c>
      <c r="C214" s="141" t="s">
        <v>738</v>
      </c>
      <c r="D214" s="143" t="s">
        <v>737</v>
      </c>
      <c r="E214" s="74" t="s">
        <v>739</v>
      </c>
      <c r="F214" s="5">
        <v>42943</v>
      </c>
      <c r="G214" s="74">
        <v>1999537.5</v>
      </c>
      <c r="H214" s="72">
        <v>43282</v>
      </c>
      <c r="I214" s="143" t="s">
        <v>740</v>
      </c>
      <c r="J214" s="18" t="s">
        <v>57</v>
      </c>
      <c r="K214" s="18" t="s">
        <v>57</v>
      </c>
    </row>
    <row r="215" spans="1:11" s="4" customFormat="1" ht="51" x14ac:dyDescent="0.2">
      <c r="A215" s="54" t="s">
        <v>911</v>
      </c>
      <c r="B215" s="140"/>
      <c r="C215" s="142"/>
      <c r="D215" s="144"/>
      <c r="E215" s="74" t="s">
        <v>920</v>
      </c>
      <c r="F215" s="5">
        <v>43278</v>
      </c>
      <c r="G215" s="74">
        <v>2230793.75</v>
      </c>
      <c r="H215" s="72">
        <v>43343</v>
      </c>
      <c r="I215" s="144"/>
      <c r="J215" s="18" t="s">
        <v>961</v>
      </c>
      <c r="K215" s="18">
        <v>2217193.81</v>
      </c>
    </row>
    <row r="216" spans="1:11" s="4" customFormat="1" ht="38.25" x14ac:dyDescent="0.2">
      <c r="A216" s="71">
        <f>A214+1</f>
        <v>43</v>
      </c>
      <c r="B216" s="69" t="s">
        <v>699</v>
      </c>
      <c r="C216" s="70" t="s">
        <v>543</v>
      </c>
      <c r="D216" s="73" t="s">
        <v>943</v>
      </c>
      <c r="E216" s="71" t="s">
        <v>600</v>
      </c>
      <c r="F216" s="5">
        <v>42944</v>
      </c>
      <c r="G216" s="74">
        <v>17270.63</v>
      </c>
      <c r="H216" s="72">
        <v>43309</v>
      </c>
      <c r="I216" s="73" t="s">
        <v>741</v>
      </c>
      <c r="J216" s="18" t="s">
        <v>962</v>
      </c>
      <c r="K216" s="18">
        <v>16060.63</v>
      </c>
    </row>
    <row r="217" spans="1:11" s="4" customFormat="1" ht="51" customHeight="1" x14ac:dyDescent="0.2">
      <c r="A217" s="71">
        <f t="shared" si="12"/>
        <v>44</v>
      </c>
      <c r="B217" s="139" t="s">
        <v>745</v>
      </c>
      <c r="C217" s="141" t="s">
        <v>746</v>
      </c>
      <c r="D217" s="143" t="s">
        <v>823</v>
      </c>
      <c r="E217" s="74" t="s">
        <v>694</v>
      </c>
      <c r="F217" s="5">
        <v>42949</v>
      </c>
      <c r="G217" s="74">
        <v>237375</v>
      </c>
      <c r="H217" s="72">
        <v>43100</v>
      </c>
      <c r="I217" s="143" t="s">
        <v>747</v>
      </c>
      <c r="J217" s="18" t="s">
        <v>57</v>
      </c>
      <c r="K217" s="18" t="s">
        <v>57</v>
      </c>
    </row>
    <row r="218" spans="1:11" s="4" customFormat="1" ht="38.25" x14ac:dyDescent="0.2">
      <c r="A218" s="59" t="s">
        <v>910</v>
      </c>
      <c r="B218" s="140"/>
      <c r="C218" s="142"/>
      <c r="D218" s="144"/>
      <c r="E218" s="74" t="s">
        <v>871</v>
      </c>
      <c r="F218" s="5">
        <v>43098</v>
      </c>
      <c r="G218" s="74">
        <v>237375</v>
      </c>
      <c r="H218" s="72">
        <v>43146</v>
      </c>
      <c r="I218" s="144"/>
      <c r="J218" s="18" t="s">
        <v>896</v>
      </c>
      <c r="K218" s="18">
        <v>45000</v>
      </c>
    </row>
    <row r="219" spans="1:11" s="4" customFormat="1" ht="43.5" customHeight="1" x14ac:dyDescent="0.2">
      <c r="A219" s="71">
        <v>42</v>
      </c>
      <c r="B219" s="139" t="s">
        <v>753</v>
      </c>
      <c r="C219" s="141" t="s">
        <v>543</v>
      </c>
      <c r="D219" s="143" t="s">
        <v>754</v>
      </c>
      <c r="E219" s="103" t="s">
        <v>600</v>
      </c>
      <c r="F219" s="5">
        <v>42975</v>
      </c>
      <c r="G219" s="104" t="s">
        <v>755</v>
      </c>
      <c r="H219" s="131">
        <v>43916</v>
      </c>
      <c r="I219" s="143" t="s">
        <v>752</v>
      </c>
      <c r="J219" s="18" t="s">
        <v>57</v>
      </c>
      <c r="K219" s="18" t="s">
        <v>57</v>
      </c>
    </row>
    <row r="220" spans="1:11" s="4" customFormat="1" ht="43.5" customHeight="1" x14ac:dyDescent="0.2">
      <c r="A220" s="59" t="s">
        <v>911</v>
      </c>
      <c r="B220" s="140"/>
      <c r="C220" s="142"/>
      <c r="D220" s="144"/>
      <c r="E220" s="104" t="s">
        <v>888</v>
      </c>
      <c r="F220" s="5">
        <v>43222</v>
      </c>
      <c r="G220" s="104" t="s">
        <v>889</v>
      </c>
      <c r="H220" s="132"/>
      <c r="I220" s="144"/>
      <c r="J220" s="18" t="s">
        <v>984</v>
      </c>
      <c r="K220" s="18">
        <v>473553.4</v>
      </c>
    </row>
    <row r="221" spans="1:11" s="4" customFormat="1" ht="37.5" customHeight="1" x14ac:dyDescent="0.2">
      <c r="A221" s="71">
        <f>A219+1</f>
        <v>43</v>
      </c>
      <c r="B221" s="139" t="s">
        <v>756</v>
      </c>
      <c r="C221" s="141" t="s">
        <v>759</v>
      </c>
      <c r="D221" s="143" t="s">
        <v>757</v>
      </c>
      <c r="E221" s="98" t="s">
        <v>739</v>
      </c>
      <c r="F221" s="5">
        <v>42970</v>
      </c>
      <c r="G221" s="98">
        <v>2115000</v>
      </c>
      <c r="H221" s="100">
        <v>43335</v>
      </c>
      <c r="I221" s="143" t="s">
        <v>758</v>
      </c>
      <c r="J221" s="18" t="s">
        <v>57</v>
      </c>
      <c r="K221" s="18" t="s">
        <v>57</v>
      </c>
    </row>
    <row r="222" spans="1:11" s="4" customFormat="1" ht="37.5" customHeight="1" x14ac:dyDescent="0.2">
      <c r="A222" s="59" t="s">
        <v>919</v>
      </c>
      <c r="B222" s="177"/>
      <c r="C222" s="178"/>
      <c r="D222" s="154"/>
      <c r="E222" s="98" t="s">
        <v>888</v>
      </c>
      <c r="F222" s="5">
        <v>43364</v>
      </c>
      <c r="G222" s="98">
        <v>2520000</v>
      </c>
      <c r="H222" s="100">
        <v>43457</v>
      </c>
      <c r="I222" s="154"/>
      <c r="J222" s="18" t="s">
        <v>57</v>
      </c>
      <c r="K222" s="18" t="s">
        <v>57</v>
      </c>
    </row>
    <row r="223" spans="1:11" s="4" customFormat="1" ht="37.5" customHeight="1" x14ac:dyDescent="0.2">
      <c r="A223" s="59" t="s">
        <v>972</v>
      </c>
      <c r="B223" s="177"/>
      <c r="C223" s="178"/>
      <c r="D223" s="154"/>
      <c r="E223" s="98" t="s">
        <v>975</v>
      </c>
      <c r="F223" s="5">
        <v>43412</v>
      </c>
      <c r="G223" s="98">
        <v>2643437.5</v>
      </c>
      <c r="H223" s="100">
        <v>43457</v>
      </c>
      <c r="I223" s="154"/>
      <c r="J223" s="18" t="s">
        <v>57</v>
      </c>
      <c r="K223" s="18" t="s">
        <v>57</v>
      </c>
    </row>
    <row r="224" spans="1:11" s="4" customFormat="1" ht="37.5" customHeight="1" x14ac:dyDescent="0.2">
      <c r="A224" s="59" t="s">
        <v>973</v>
      </c>
      <c r="B224" s="140"/>
      <c r="C224" s="142"/>
      <c r="D224" s="144"/>
      <c r="E224" s="98" t="s">
        <v>974</v>
      </c>
      <c r="F224" s="5">
        <v>43453</v>
      </c>
      <c r="G224" s="98">
        <v>2744687.5</v>
      </c>
      <c r="H224" s="100">
        <v>43488</v>
      </c>
      <c r="I224" s="144"/>
      <c r="J224" s="18" t="s">
        <v>977</v>
      </c>
      <c r="K224" s="18">
        <v>2714687.5</v>
      </c>
    </row>
    <row r="225" spans="1:11" s="4" customFormat="1" ht="37.5" customHeight="1" x14ac:dyDescent="0.2">
      <c r="A225" s="71">
        <f>A221+1</f>
        <v>44</v>
      </c>
      <c r="B225" s="69" t="s">
        <v>761</v>
      </c>
      <c r="C225" s="70" t="s">
        <v>762</v>
      </c>
      <c r="D225" s="73" t="s">
        <v>760</v>
      </c>
      <c r="E225" s="98" t="s">
        <v>739</v>
      </c>
      <c r="F225" s="5">
        <v>42972</v>
      </c>
      <c r="G225" s="98">
        <v>2736086.7</v>
      </c>
      <c r="H225" s="100">
        <v>43337</v>
      </c>
      <c r="I225" s="99" t="s">
        <v>680</v>
      </c>
      <c r="J225" s="18" t="s">
        <v>902</v>
      </c>
      <c r="K225" s="18">
        <v>2736086.7</v>
      </c>
    </row>
    <row r="226" spans="1:11" s="4" customFormat="1" ht="37.5" customHeight="1" x14ac:dyDescent="0.2">
      <c r="A226" s="71">
        <f t="shared" si="12"/>
        <v>45</v>
      </c>
      <c r="B226" s="69" t="s">
        <v>763</v>
      </c>
      <c r="C226" s="70" t="s">
        <v>764</v>
      </c>
      <c r="D226" s="73" t="s">
        <v>765</v>
      </c>
      <c r="E226" s="74" t="s">
        <v>739</v>
      </c>
      <c r="F226" s="5">
        <v>42976</v>
      </c>
      <c r="G226" s="74">
        <v>586395.75</v>
      </c>
      <c r="H226" s="72">
        <v>43341</v>
      </c>
      <c r="I226" s="73" t="s">
        <v>680</v>
      </c>
      <c r="J226" s="18" t="s">
        <v>897</v>
      </c>
      <c r="K226" s="18">
        <v>586395.75</v>
      </c>
    </row>
    <row r="227" spans="1:11" s="4" customFormat="1" ht="48.75" customHeight="1" x14ac:dyDescent="0.2">
      <c r="A227" s="71">
        <f t="shared" si="12"/>
        <v>46</v>
      </c>
      <c r="B227" s="57" t="s">
        <v>782</v>
      </c>
      <c r="C227" s="70" t="s">
        <v>543</v>
      </c>
      <c r="D227" s="73" t="s">
        <v>781</v>
      </c>
      <c r="E227" s="71" t="s">
        <v>600</v>
      </c>
      <c r="F227" s="5">
        <v>42894</v>
      </c>
      <c r="G227" s="74">
        <v>32140</v>
      </c>
      <c r="H227" s="72" t="s">
        <v>613</v>
      </c>
      <c r="I227" s="73" t="s">
        <v>780</v>
      </c>
      <c r="J227" s="13">
        <v>42902</v>
      </c>
      <c r="K227" s="18">
        <v>25562</v>
      </c>
    </row>
    <row r="228" spans="1:11" s="4" customFormat="1" ht="37.5" customHeight="1" x14ac:dyDescent="0.2">
      <c r="A228" s="71">
        <f t="shared" si="12"/>
        <v>47</v>
      </c>
      <c r="B228" s="69" t="s">
        <v>543</v>
      </c>
      <c r="C228" s="70" t="s">
        <v>543</v>
      </c>
      <c r="D228" s="73" t="s">
        <v>783</v>
      </c>
      <c r="E228" s="74" t="s">
        <v>543</v>
      </c>
      <c r="F228" s="5">
        <v>42954</v>
      </c>
      <c r="G228" s="74">
        <v>90000</v>
      </c>
      <c r="H228" s="72" t="s">
        <v>613</v>
      </c>
      <c r="I228" s="73" t="s">
        <v>758</v>
      </c>
      <c r="J228" s="13">
        <v>42984</v>
      </c>
      <c r="K228" s="18">
        <v>90000</v>
      </c>
    </row>
    <row r="229" spans="1:11" s="4" customFormat="1" ht="37.5" customHeight="1" x14ac:dyDescent="0.2">
      <c r="A229" s="71">
        <f t="shared" si="12"/>
        <v>48</v>
      </c>
      <c r="B229" s="69" t="s">
        <v>543</v>
      </c>
      <c r="C229" s="70" t="s">
        <v>543</v>
      </c>
      <c r="D229" s="73" t="s">
        <v>784</v>
      </c>
      <c r="E229" s="74" t="s">
        <v>543</v>
      </c>
      <c r="F229" s="5">
        <v>42870</v>
      </c>
      <c r="G229" s="74">
        <v>180000</v>
      </c>
      <c r="H229" s="72" t="s">
        <v>613</v>
      </c>
      <c r="I229" s="73" t="s">
        <v>758</v>
      </c>
      <c r="J229" s="13">
        <v>42944</v>
      </c>
      <c r="K229" s="18">
        <v>180000</v>
      </c>
    </row>
    <row r="230" spans="1:11" s="4" customFormat="1" ht="38.25" x14ac:dyDescent="0.2">
      <c r="A230" s="71">
        <f t="shared" si="12"/>
        <v>49</v>
      </c>
      <c r="B230" s="69" t="s">
        <v>543</v>
      </c>
      <c r="C230" s="70" t="s">
        <v>543</v>
      </c>
      <c r="D230" s="73" t="s">
        <v>7</v>
      </c>
      <c r="E230" s="74" t="s">
        <v>543</v>
      </c>
      <c r="F230" s="5">
        <v>42870</v>
      </c>
      <c r="G230" s="74">
        <v>231256.25</v>
      </c>
      <c r="H230" s="72" t="s">
        <v>613</v>
      </c>
      <c r="I230" s="73" t="s">
        <v>785</v>
      </c>
      <c r="J230" s="13">
        <v>42965</v>
      </c>
      <c r="K230" s="18">
        <v>231256.26</v>
      </c>
    </row>
    <row r="231" spans="1:11" s="4" customFormat="1" ht="38.25" customHeight="1" x14ac:dyDescent="0.2">
      <c r="A231" s="71">
        <f t="shared" si="12"/>
        <v>50</v>
      </c>
      <c r="B231" s="139" t="s">
        <v>786</v>
      </c>
      <c r="C231" s="141" t="s">
        <v>543</v>
      </c>
      <c r="D231" s="73" t="s">
        <v>789</v>
      </c>
      <c r="E231" s="133" t="s">
        <v>600</v>
      </c>
      <c r="F231" s="5">
        <v>42986</v>
      </c>
      <c r="G231" s="74">
        <v>32120</v>
      </c>
      <c r="H231" s="131">
        <v>43077</v>
      </c>
      <c r="I231" s="143" t="s">
        <v>625</v>
      </c>
      <c r="J231" s="18" t="s">
        <v>57</v>
      </c>
      <c r="K231" s="8" t="s">
        <v>57</v>
      </c>
    </row>
    <row r="232" spans="1:11" s="4" customFormat="1" ht="25.5" x14ac:dyDescent="0.2">
      <c r="A232" s="54" t="s">
        <v>912</v>
      </c>
      <c r="B232" s="140"/>
      <c r="C232" s="142"/>
      <c r="D232" s="73" t="s">
        <v>570</v>
      </c>
      <c r="E232" s="134"/>
      <c r="F232" s="5">
        <v>43089</v>
      </c>
      <c r="G232" s="74">
        <v>30738.75</v>
      </c>
      <c r="H232" s="132"/>
      <c r="I232" s="144"/>
      <c r="J232" s="13" t="s">
        <v>833</v>
      </c>
      <c r="K232" s="18">
        <v>30738.75</v>
      </c>
    </row>
    <row r="233" spans="1:11" s="4" customFormat="1" ht="38.25" x14ac:dyDescent="0.2">
      <c r="A233" s="71">
        <f>A231+1</f>
        <v>51</v>
      </c>
      <c r="B233" s="69" t="s">
        <v>787</v>
      </c>
      <c r="C233" s="70" t="s">
        <v>543</v>
      </c>
      <c r="D233" s="73" t="s">
        <v>788</v>
      </c>
      <c r="E233" s="71" t="s">
        <v>600</v>
      </c>
      <c r="F233" s="5">
        <v>43003</v>
      </c>
      <c r="G233" s="74">
        <v>42500</v>
      </c>
      <c r="H233" s="72">
        <v>43368</v>
      </c>
      <c r="I233" s="73" t="s">
        <v>790</v>
      </c>
      <c r="J233" s="13" t="s">
        <v>963</v>
      </c>
      <c r="K233" s="18">
        <v>42500</v>
      </c>
    </row>
    <row r="234" spans="1:11" s="4" customFormat="1" ht="38.25" x14ac:dyDescent="0.2">
      <c r="A234" s="71">
        <f t="shared" si="12"/>
        <v>52</v>
      </c>
      <c r="B234" s="70" t="s">
        <v>543</v>
      </c>
      <c r="C234" s="70" t="s">
        <v>543</v>
      </c>
      <c r="D234" s="73" t="s">
        <v>822</v>
      </c>
      <c r="E234" s="69" t="s">
        <v>543</v>
      </c>
      <c r="F234" s="5">
        <v>43007</v>
      </c>
      <c r="G234" s="74">
        <v>74925</v>
      </c>
      <c r="H234" s="72" t="s">
        <v>613</v>
      </c>
      <c r="I234" s="73" t="s">
        <v>758</v>
      </c>
      <c r="J234" s="91" t="s">
        <v>834</v>
      </c>
      <c r="K234" s="18">
        <v>74925</v>
      </c>
    </row>
    <row r="235" spans="1:11" s="4" customFormat="1" ht="51" x14ac:dyDescent="0.2">
      <c r="A235" s="71">
        <f t="shared" si="12"/>
        <v>53</v>
      </c>
      <c r="B235" s="69" t="s">
        <v>791</v>
      </c>
      <c r="C235" s="70" t="s">
        <v>543</v>
      </c>
      <c r="D235" s="73" t="s">
        <v>792</v>
      </c>
      <c r="E235" s="71" t="s">
        <v>600</v>
      </c>
      <c r="F235" s="5">
        <v>43010</v>
      </c>
      <c r="G235" s="74">
        <v>84842</v>
      </c>
      <c r="H235" s="72" t="s">
        <v>613</v>
      </c>
      <c r="I235" s="73" t="s">
        <v>793</v>
      </c>
      <c r="J235" s="91" t="s">
        <v>835</v>
      </c>
      <c r="K235" s="18">
        <v>84842</v>
      </c>
    </row>
    <row r="236" spans="1:11" s="4" customFormat="1" ht="40.5" customHeight="1" x14ac:dyDescent="0.2">
      <c r="A236" s="71">
        <v>54</v>
      </c>
      <c r="B236" s="69" t="s">
        <v>816</v>
      </c>
      <c r="C236" s="70" t="s">
        <v>543</v>
      </c>
      <c r="D236" s="73" t="s">
        <v>814</v>
      </c>
      <c r="E236" s="71" t="s">
        <v>600</v>
      </c>
      <c r="F236" s="5">
        <v>43018</v>
      </c>
      <c r="G236" s="74">
        <v>28147.84</v>
      </c>
      <c r="H236" s="58" t="s">
        <v>613</v>
      </c>
      <c r="I236" s="73" t="s">
        <v>818</v>
      </c>
      <c r="J236" s="13" t="s">
        <v>837</v>
      </c>
      <c r="K236" s="18">
        <v>28147.84</v>
      </c>
    </row>
    <row r="237" spans="1:11" s="4" customFormat="1" ht="51" x14ac:dyDescent="0.2">
      <c r="A237" s="71">
        <v>55</v>
      </c>
      <c r="B237" s="69" t="s">
        <v>804</v>
      </c>
      <c r="C237" s="70" t="s">
        <v>543</v>
      </c>
      <c r="D237" s="73" t="s">
        <v>944</v>
      </c>
      <c r="E237" s="71" t="s">
        <v>600</v>
      </c>
      <c r="F237" s="5">
        <v>43024</v>
      </c>
      <c r="G237" s="74">
        <v>22350</v>
      </c>
      <c r="H237" s="72">
        <v>43389</v>
      </c>
      <c r="I237" s="73" t="s">
        <v>790</v>
      </c>
      <c r="J237" s="13" t="s">
        <v>964</v>
      </c>
      <c r="K237" s="18">
        <v>16375</v>
      </c>
    </row>
    <row r="238" spans="1:11" s="4" customFormat="1" ht="51" x14ac:dyDescent="0.2">
      <c r="A238" s="71">
        <v>56</v>
      </c>
      <c r="B238" s="69" t="s">
        <v>804</v>
      </c>
      <c r="C238" s="70" t="s">
        <v>543</v>
      </c>
      <c r="D238" s="73" t="s">
        <v>945</v>
      </c>
      <c r="E238" s="71" t="s">
        <v>600</v>
      </c>
      <c r="F238" s="5">
        <v>43024</v>
      </c>
      <c r="G238" s="74">
        <v>72180</v>
      </c>
      <c r="H238" s="72">
        <v>43389</v>
      </c>
      <c r="I238" s="73" t="s">
        <v>614</v>
      </c>
      <c r="J238" s="13" t="s">
        <v>965</v>
      </c>
      <c r="K238" s="18">
        <v>55805</v>
      </c>
    </row>
    <row r="239" spans="1:11" s="4" customFormat="1" ht="75.75" customHeight="1" x14ac:dyDescent="0.2">
      <c r="A239" s="71">
        <v>57</v>
      </c>
      <c r="B239" s="69" t="s">
        <v>815</v>
      </c>
      <c r="C239" s="70" t="s">
        <v>543</v>
      </c>
      <c r="D239" s="73" t="s">
        <v>813</v>
      </c>
      <c r="E239" s="71" t="s">
        <v>600</v>
      </c>
      <c r="F239" s="5">
        <v>43025</v>
      </c>
      <c r="G239" s="74">
        <v>29750</v>
      </c>
      <c r="H239" s="58" t="s">
        <v>613</v>
      </c>
      <c r="I239" s="73" t="s">
        <v>817</v>
      </c>
      <c r="J239" s="13" t="s">
        <v>836</v>
      </c>
      <c r="K239" s="18">
        <v>29750</v>
      </c>
    </row>
    <row r="240" spans="1:11" s="4" customFormat="1" ht="51" x14ac:dyDescent="0.2">
      <c r="A240" s="71">
        <v>58</v>
      </c>
      <c r="B240" s="69" t="s">
        <v>804</v>
      </c>
      <c r="C240" s="70" t="s">
        <v>543</v>
      </c>
      <c r="D240" s="73" t="s">
        <v>946</v>
      </c>
      <c r="E240" s="71" t="s">
        <v>600</v>
      </c>
      <c r="F240" s="5">
        <v>43027</v>
      </c>
      <c r="G240" s="74">
        <v>46312.5</v>
      </c>
      <c r="H240" s="72">
        <v>43392</v>
      </c>
      <c r="I240" s="73" t="s">
        <v>806</v>
      </c>
      <c r="J240" s="13" t="s">
        <v>966</v>
      </c>
      <c r="K240" s="18">
        <v>46287.5</v>
      </c>
    </row>
    <row r="241" spans="1:11" s="4" customFormat="1" ht="95.25" customHeight="1" x14ac:dyDescent="0.2">
      <c r="A241" s="71">
        <v>59</v>
      </c>
      <c r="B241" s="139" t="s">
        <v>796</v>
      </c>
      <c r="C241" s="141" t="s">
        <v>797</v>
      </c>
      <c r="D241" s="143" t="s">
        <v>798</v>
      </c>
      <c r="E241" s="104" t="s">
        <v>739</v>
      </c>
      <c r="F241" s="5">
        <v>43028</v>
      </c>
      <c r="G241" s="145">
        <f>8999999*1.25</f>
        <v>11249998.75</v>
      </c>
      <c r="H241" s="105">
        <v>43575</v>
      </c>
      <c r="I241" s="143" t="s">
        <v>799</v>
      </c>
      <c r="J241" s="18" t="s">
        <v>57</v>
      </c>
      <c r="K241" s="8" t="s">
        <v>57</v>
      </c>
    </row>
    <row r="242" spans="1:11" s="4" customFormat="1" ht="95.25" customHeight="1" x14ac:dyDescent="0.2">
      <c r="A242" s="112" t="s">
        <v>913</v>
      </c>
      <c r="B242" s="177"/>
      <c r="C242" s="178"/>
      <c r="D242" s="154"/>
      <c r="E242" s="113" t="s">
        <v>890</v>
      </c>
      <c r="F242" s="5">
        <v>43209</v>
      </c>
      <c r="G242" s="160"/>
      <c r="H242" s="131">
        <v>44124</v>
      </c>
      <c r="I242" s="154"/>
      <c r="J242" s="18" t="s">
        <v>57</v>
      </c>
      <c r="K242" s="8" t="s">
        <v>57</v>
      </c>
    </row>
    <row r="243" spans="1:11" s="4" customFormat="1" ht="63.75" x14ac:dyDescent="0.2">
      <c r="A243" s="59" t="s">
        <v>991</v>
      </c>
      <c r="B243" s="140"/>
      <c r="C243" s="142"/>
      <c r="D243" s="144"/>
      <c r="E243" s="104" t="s">
        <v>992</v>
      </c>
      <c r="F243" s="5">
        <v>43902</v>
      </c>
      <c r="G243" s="146"/>
      <c r="H243" s="132"/>
      <c r="I243" s="144"/>
      <c r="J243" s="13" t="s">
        <v>985</v>
      </c>
      <c r="K243" s="18">
        <v>11249998.75</v>
      </c>
    </row>
    <row r="244" spans="1:11" s="4" customFormat="1" ht="89.25" x14ac:dyDescent="0.2">
      <c r="A244" s="71">
        <f>A241+1</f>
        <v>60</v>
      </c>
      <c r="B244" s="69" t="s">
        <v>800</v>
      </c>
      <c r="C244" s="70" t="s">
        <v>801</v>
      </c>
      <c r="D244" s="73" t="s">
        <v>802</v>
      </c>
      <c r="E244" s="74" t="s">
        <v>739</v>
      </c>
      <c r="F244" s="5">
        <v>43028</v>
      </c>
      <c r="G244" s="74">
        <v>1398639.3</v>
      </c>
      <c r="H244" s="72">
        <v>43393</v>
      </c>
      <c r="I244" s="73" t="s">
        <v>803</v>
      </c>
      <c r="J244" s="13" t="s">
        <v>898</v>
      </c>
      <c r="K244" s="18">
        <v>1398639.3</v>
      </c>
    </row>
    <row r="245" spans="1:11" s="4" customFormat="1" ht="52.5" customHeight="1" x14ac:dyDescent="0.2">
      <c r="A245" s="71">
        <v>61</v>
      </c>
      <c r="B245" s="69" t="s">
        <v>819</v>
      </c>
      <c r="C245" s="70" t="s">
        <v>543</v>
      </c>
      <c r="D245" s="73" t="s">
        <v>820</v>
      </c>
      <c r="E245" s="71" t="s">
        <v>600</v>
      </c>
      <c r="F245" s="5">
        <v>43042</v>
      </c>
      <c r="G245" s="74">
        <v>23185</v>
      </c>
      <c r="H245" s="58" t="s">
        <v>613</v>
      </c>
      <c r="I245" s="73" t="s">
        <v>821</v>
      </c>
      <c r="J245" s="13" t="s">
        <v>967</v>
      </c>
      <c r="K245" s="18">
        <v>20144.189999999999</v>
      </c>
    </row>
    <row r="246" spans="1:11" s="4" customFormat="1" ht="51" x14ac:dyDescent="0.2">
      <c r="A246" s="71">
        <f t="shared" ref="A246:A266" si="13">A245+1</f>
        <v>62</v>
      </c>
      <c r="B246" s="101" t="s">
        <v>804</v>
      </c>
      <c r="C246" s="102" t="s">
        <v>543</v>
      </c>
      <c r="D246" s="99" t="s">
        <v>947</v>
      </c>
      <c r="E246" s="97" t="s">
        <v>600</v>
      </c>
      <c r="F246" s="5">
        <v>43042</v>
      </c>
      <c r="G246" s="98">
        <v>31368.75</v>
      </c>
      <c r="H246" s="100">
        <v>43407</v>
      </c>
      <c r="I246" s="99" t="s">
        <v>805</v>
      </c>
      <c r="J246" s="13" t="s">
        <v>983</v>
      </c>
      <c r="K246" s="18">
        <v>12487.51</v>
      </c>
    </row>
    <row r="247" spans="1:11" s="4" customFormat="1" ht="38.25" x14ac:dyDescent="0.2">
      <c r="A247" s="71">
        <f t="shared" si="13"/>
        <v>63</v>
      </c>
      <c r="B247" s="101" t="s">
        <v>807</v>
      </c>
      <c r="C247" s="102" t="s">
        <v>808</v>
      </c>
      <c r="D247" s="99" t="s">
        <v>809</v>
      </c>
      <c r="E247" s="98" t="s">
        <v>739</v>
      </c>
      <c r="F247" s="5">
        <v>43049</v>
      </c>
      <c r="G247" s="98">
        <v>1610841.25</v>
      </c>
      <c r="H247" s="100">
        <v>43374</v>
      </c>
      <c r="I247" s="99" t="s">
        <v>750</v>
      </c>
      <c r="J247" s="13" t="s">
        <v>951</v>
      </c>
      <c r="K247" s="18">
        <v>1610841.36</v>
      </c>
    </row>
    <row r="248" spans="1:11" s="4" customFormat="1" ht="54.75" customHeight="1" x14ac:dyDescent="0.2">
      <c r="A248" s="71">
        <f t="shared" si="13"/>
        <v>64</v>
      </c>
      <c r="B248" s="101" t="s">
        <v>810</v>
      </c>
      <c r="C248" s="102" t="s">
        <v>543</v>
      </c>
      <c r="D248" s="99" t="s">
        <v>811</v>
      </c>
      <c r="E248" s="97" t="s">
        <v>600</v>
      </c>
      <c r="F248" s="5">
        <v>43059</v>
      </c>
      <c r="G248" s="98">
        <v>240053.75</v>
      </c>
      <c r="H248" s="58" t="s">
        <v>812</v>
      </c>
      <c r="I248" s="99" t="s">
        <v>752</v>
      </c>
      <c r="J248" s="13" t="s">
        <v>967</v>
      </c>
      <c r="K248" s="18">
        <v>192036.23</v>
      </c>
    </row>
    <row r="249" spans="1:11" s="4" customFormat="1" ht="42" customHeight="1" x14ac:dyDescent="0.2">
      <c r="A249" s="71">
        <f t="shared" si="13"/>
        <v>65</v>
      </c>
      <c r="B249" s="139" t="s">
        <v>838</v>
      </c>
      <c r="C249" s="141" t="s">
        <v>543</v>
      </c>
      <c r="D249" s="143" t="s">
        <v>839</v>
      </c>
      <c r="E249" s="97" t="s">
        <v>600</v>
      </c>
      <c r="F249" s="5">
        <v>43062</v>
      </c>
      <c r="G249" s="98" t="s">
        <v>905</v>
      </c>
      <c r="H249" s="131" t="s">
        <v>812</v>
      </c>
      <c r="I249" s="143" t="s">
        <v>840</v>
      </c>
      <c r="J249" s="18" t="s">
        <v>57</v>
      </c>
      <c r="K249" s="8" t="s">
        <v>57</v>
      </c>
    </row>
    <row r="250" spans="1:11" s="4" customFormat="1" ht="42" customHeight="1" x14ac:dyDescent="0.2">
      <c r="A250" s="59" t="s">
        <v>914</v>
      </c>
      <c r="B250" s="140"/>
      <c r="C250" s="142"/>
      <c r="D250" s="144"/>
      <c r="E250" s="97" t="s">
        <v>891</v>
      </c>
      <c r="F250" s="5">
        <v>43090</v>
      </c>
      <c r="G250" s="98" t="s">
        <v>906</v>
      </c>
      <c r="H250" s="132"/>
      <c r="I250" s="144"/>
      <c r="J250" s="13" t="s">
        <v>899</v>
      </c>
      <c r="K250" s="18">
        <v>101122.66</v>
      </c>
    </row>
    <row r="251" spans="1:11" s="4" customFormat="1" ht="63.75" x14ac:dyDescent="0.2">
      <c r="A251" s="71">
        <f>A249+1</f>
        <v>66</v>
      </c>
      <c r="B251" s="101" t="s">
        <v>854</v>
      </c>
      <c r="C251" s="102" t="s">
        <v>855</v>
      </c>
      <c r="D251" s="99" t="s">
        <v>948</v>
      </c>
      <c r="E251" s="98" t="s">
        <v>694</v>
      </c>
      <c r="F251" s="5">
        <v>43062</v>
      </c>
      <c r="G251" s="98">
        <v>73500</v>
      </c>
      <c r="H251" s="100">
        <v>43243</v>
      </c>
      <c r="I251" s="99" t="s">
        <v>856</v>
      </c>
      <c r="J251" s="13" t="s">
        <v>968</v>
      </c>
      <c r="K251" s="18">
        <v>55500</v>
      </c>
    </row>
    <row r="252" spans="1:11" s="4" customFormat="1" ht="63.75" x14ac:dyDescent="0.2">
      <c r="A252" s="71">
        <f t="shared" si="13"/>
        <v>67</v>
      </c>
      <c r="B252" s="101" t="s">
        <v>841</v>
      </c>
      <c r="C252" s="102" t="s">
        <v>543</v>
      </c>
      <c r="D252" s="99" t="s">
        <v>842</v>
      </c>
      <c r="E252" s="97" t="s">
        <v>600</v>
      </c>
      <c r="F252" s="5">
        <v>43074</v>
      </c>
      <c r="G252" s="98">
        <v>107520</v>
      </c>
      <c r="H252" s="100" t="s">
        <v>843</v>
      </c>
      <c r="I252" s="99" t="s">
        <v>844</v>
      </c>
      <c r="J252" s="13" t="s">
        <v>978</v>
      </c>
      <c r="K252" s="18">
        <v>107272</v>
      </c>
    </row>
    <row r="253" spans="1:11" s="4" customFormat="1" ht="28.5" customHeight="1" x14ac:dyDescent="0.2">
      <c r="A253" s="133">
        <f t="shared" si="13"/>
        <v>68</v>
      </c>
      <c r="B253" s="139" t="s">
        <v>857</v>
      </c>
      <c r="C253" s="141" t="s">
        <v>543</v>
      </c>
      <c r="D253" s="143" t="s">
        <v>858</v>
      </c>
      <c r="E253" s="133" t="s">
        <v>600</v>
      </c>
      <c r="F253" s="5">
        <v>43075</v>
      </c>
      <c r="G253" s="95">
        <v>33798.370000000003</v>
      </c>
      <c r="H253" s="96">
        <v>43448</v>
      </c>
      <c r="I253" s="143" t="s">
        <v>859</v>
      </c>
      <c r="J253" s="18" t="s">
        <v>57</v>
      </c>
      <c r="K253" s="8" t="s">
        <v>57</v>
      </c>
    </row>
    <row r="254" spans="1:11" s="4" customFormat="1" ht="28.5" customHeight="1" x14ac:dyDescent="0.2">
      <c r="A254" s="134"/>
      <c r="B254" s="140"/>
      <c r="C254" s="142"/>
      <c r="D254" s="144"/>
      <c r="E254" s="134"/>
      <c r="F254" s="5">
        <v>43217</v>
      </c>
      <c r="G254" s="98">
        <v>26823.38</v>
      </c>
      <c r="H254" s="100">
        <v>43590</v>
      </c>
      <c r="I254" s="144"/>
      <c r="J254" s="13" t="s">
        <v>979</v>
      </c>
      <c r="K254" s="18">
        <v>26823.38</v>
      </c>
    </row>
    <row r="255" spans="1:11" s="4" customFormat="1" ht="89.25" x14ac:dyDescent="0.2">
      <c r="A255" s="71">
        <f>A253+1</f>
        <v>69</v>
      </c>
      <c r="B255" s="70" t="s">
        <v>543</v>
      </c>
      <c r="C255" s="70" t="s">
        <v>543</v>
      </c>
      <c r="D255" s="73" t="s">
        <v>872</v>
      </c>
      <c r="E255" s="71" t="s">
        <v>543</v>
      </c>
      <c r="F255" s="5">
        <v>43076</v>
      </c>
      <c r="G255" s="74">
        <v>289341.78999999998</v>
      </c>
      <c r="H255" s="72" t="s">
        <v>873</v>
      </c>
      <c r="I255" s="73" t="s">
        <v>874</v>
      </c>
      <c r="J255" s="13" t="s">
        <v>970</v>
      </c>
      <c r="K255" s="18">
        <v>211216.52</v>
      </c>
    </row>
    <row r="256" spans="1:11" s="4" customFormat="1" ht="42" customHeight="1" x14ac:dyDescent="0.2">
      <c r="A256" s="71">
        <f t="shared" si="13"/>
        <v>70</v>
      </c>
      <c r="B256" s="101" t="s">
        <v>845</v>
      </c>
      <c r="C256" s="102" t="s">
        <v>846</v>
      </c>
      <c r="D256" s="99" t="s">
        <v>847</v>
      </c>
      <c r="E256" s="98" t="s">
        <v>694</v>
      </c>
      <c r="F256" s="5">
        <v>43077</v>
      </c>
      <c r="G256" s="98">
        <v>540650</v>
      </c>
      <c r="H256" s="100">
        <v>43442</v>
      </c>
      <c r="I256" s="99" t="s">
        <v>726</v>
      </c>
      <c r="J256" s="13" t="s">
        <v>980</v>
      </c>
      <c r="K256" s="18">
        <v>475031.25</v>
      </c>
    </row>
    <row r="257" spans="1:11" s="4" customFormat="1" ht="63.75" x14ac:dyDescent="0.2">
      <c r="A257" s="71">
        <f t="shared" si="13"/>
        <v>71</v>
      </c>
      <c r="B257" s="69" t="s">
        <v>848</v>
      </c>
      <c r="C257" s="70" t="s">
        <v>543</v>
      </c>
      <c r="D257" s="73" t="s">
        <v>849</v>
      </c>
      <c r="E257" s="74" t="s">
        <v>600</v>
      </c>
      <c r="F257" s="5">
        <v>43081</v>
      </c>
      <c r="G257" s="74">
        <v>30913.75</v>
      </c>
      <c r="H257" s="72" t="s">
        <v>613</v>
      </c>
      <c r="I257" s="73" t="s">
        <v>850</v>
      </c>
      <c r="J257" s="13" t="s">
        <v>969</v>
      </c>
      <c r="K257" s="18">
        <v>30913.75</v>
      </c>
    </row>
    <row r="258" spans="1:11" s="4" customFormat="1" ht="38.25" x14ac:dyDescent="0.2">
      <c r="A258" s="71">
        <f t="shared" si="13"/>
        <v>72</v>
      </c>
      <c r="B258" s="69" t="s">
        <v>861</v>
      </c>
      <c r="C258" s="70" t="s">
        <v>543</v>
      </c>
      <c r="D258" s="73" t="s">
        <v>862</v>
      </c>
      <c r="E258" s="74" t="s">
        <v>600</v>
      </c>
      <c r="F258" s="5">
        <v>43081</v>
      </c>
      <c r="G258" s="74">
        <v>87288</v>
      </c>
      <c r="H258" s="72">
        <v>43171</v>
      </c>
      <c r="I258" s="73" t="s">
        <v>860</v>
      </c>
      <c r="J258" s="13" t="s">
        <v>900</v>
      </c>
      <c r="K258" s="18">
        <v>65466.01</v>
      </c>
    </row>
    <row r="259" spans="1:11" s="4" customFormat="1" ht="25.5" x14ac:dyDescent="0.2">
      <c r="A259" s="71">
        <f t="shared" si="13"/>
        <v>73</v>
      </c>
      <c r="B259" s="69" t="s">
        <v>851</v>
      </c>
      <c r="C259" s="70" t="s">
        <v>543</v>
      </c>
      <c r="D259" s="73" t="s">
        <v>852</v>
      </c>
      <c r="E259" s="74" t="s">
        <v>600</v>
      </c>
      <c r="F259" s="5">
        <v>43087</v>
      </c>
      <c r="G259" s="74">
        <v>36578.75</v>
      </c>
      <c r="H259" s="72" t="s">
        <v>613</v>
      </c>
      <c r="I259" s="73" t="s">
        <v>853</v>
      </c>
      <c r="J259" s="13" t="s">
        <v>901</v>
      </c>
      <c r="K259" s="18">
        <v>36578.75</v>
      </c>
    </row>
    <row r="260" spans="1:11" s="4" customFormat="1" ht="38.25" x14ac:dyDescent="0.2">
      <c r="A260" s="71">
        <f t="shared" si="13"/>
        <v>74</v>
      </c>
      <c r="B260" s="69" t="s">
        <v>866</v>
      </c>
      <c r="C260" s="70" t="s">
        <v>867</v>
      </c>
      <c r="D260" s="73" t="s">
        <v>868</v>
      </c>
      <c r="E260" s="74" t="s">
        <v>694</v>
      </c>
      <c r="F260" s="5">
        <v>43087</v>
      </c>
      <c r="G260" s="74">
        <v>225812.3</v>
      </c>
      <c r="H260" s="72">
        <v>43452</v>
      </c>
      <c r="I260" s="73" t="s">
        <v>680</v>
      </c>
      <c r="J260" s="13" t="s">
        <v>902</v>
      </c>
      <c r="K260" s="18">
        <v>225812.3</v>
      </c>
    </row>
    <row r="261" spans="1:11" s="4" customFormat="1" ht="19.5" customHeight="1" x14ac:dyDescent="0.2">
      <c r="A261" s="71">
        <f t="shared" si="13"/>
        <v>75</v>
      </c>
      <c r="B261" s="139" t="s">
        <v>869</v>
      </c>
      <c r="C261" s="141" t="s">
        <v>543</v>
      </c>
      <c r="D261" s="143" t="s">
        <v>870</v>
      </c>
      <c r="E261" s="74" t="s">
        <v>600</v>
      </c>
      <c r="F261" s="5">
        <v>43088</v>
      </c>
      <c r="G261" s="145">
        <v>186250</v>
      </c>
      <c r="H261" s="72">
        <v>43178</v>
      </c>
      <c r="I261" s="143" t="s">
        <v>680</v>
      </c>
      <c r="J261" s="18" t="s">
        <v>57</v>
      </c>
      <c r="K261" s="8" t="s">
        <v>57</v>
      </c>
    </row>
    <row r="262" spans="1:11" s="4" customFormat="1" ht="38.25" x14ac:dyDescent="0.2">
      <c r="A262" s="42" t="s">
        <v>917</v>
      </c>
      <c r="B262" s="140"/>
      <c r="C262" s="142"/>
      <c r="D262" s="144"/>
      <c r="E262" s="68" t="s">
        <v>918</v>
      </c>
      <c r="F262" s="5">
        <v>43277</v>
      </c>
      <c r="G262" s="146"/>
      <c r="H262" s="72">
        <v>43280</v>
      </c>
      <c r="I262" s="144"/>
      <c r="J262" s="13" t="s">
        <v>955</v>
      </c>
      <c r="K262" s="18">
        <v>186250</v>
      </c>
    </row>
    <row r="263" spans="1:11" s="4" customFormat="1" ht="38.25" x14ac:dyDescent="0.2">
      <c r="A263" s="71">
        <f>A261+1</f>
        <v>76</v>
      </c>
      <c r="B263" s="69" t="s">
        <v>875</v>
      </c>
      <c r="C263" s="70" t="s">
        <v>543</v>
      </c>
      <c r="D263" s="73" t="s">
        <v>876</v>
      </c>
      <c r="E263" s="74" t="s">
        <v>600</v>
      </c>
      <c r="F263" s="5">
        <v>43088</v>
      </c>
      <c r="G263" s="74">
        <v>13968</v>
      </c>
      <c r="H263" s="72">
        <v>43150</v>
      </c>
      <c r="I263" s="73" t="s">
        <v>877</v>
      </c>
      <c r="J263" s="13" t="s">
        <v>904</v>
      </c>
      <c r="K263" s="18">
        <v>13809</v>
      </c>
    </row>
    <row r="264" spans="1:11" s="4" customFormat="1" ht="38.25" x14ac:dyDescent="0.2">
      <c r="A264" s="71">
        <f t="shared" si="13"/>
        <v>77</v>
      </c>
      <c r="B264" s="69" t="s">
        <v>863</v>
      </c>
      <c r="C264" s="70" t="s">
        <v>864</v>
      </c>
      <c r="D264" s="73" t="s">
        <v>865</v>
      </c>
      <c r="E264" s="74" t="s">
        <v>694</v>
      </c>
      <c r="F264" s="5">
        <v>43089</v>
      </c>
      <c r="G264" s="74">
        <v>392481.88</v>
      </c>
      <c r="H264" s="72">
        <v>43454</v>
      </c>
      <c r="I264" s="73" t="s">
        <v>680</v>
      </c>
      <c r="J264" s="13" t="s">
        <v>902</v>
      </c>
      <c r="K264" s="18">
        <v>392481.88</v>
      </c>
    </row>
    <row r="265" spans="1:11" s="4" customFormat="1" ht="25.5" x14ac:dyDescent="0.2">
      <c r="A265" s="71">
        <f t="shared" si="13"/>
        <v>78</v>
      </c>
      <c r="B265" s="69" t="s">
        <v>878</v>
      </c>
      <c r="C265" s="70" t="s">
        <v>543</v>
      </c>
      <c r="D265" s="73" t="s">
        <v>879</v>
      </c>
      <c r="E265" s="74" t="s">
        <v>600</v>
      </c>
      <c r="F265" s="5">
        <v>43090</v>
      </c>
      <c r="G265" s="74">
        <v>67069.38</v>
      </c>
      <c r="H265" s="72">
        <v>43180</v>
      </c>
      <c r="I265" s="73" t="s">
        <v>880</v>
      </c>
      <c r="J265" s="13" t="s">
        <v>903</v>
      </c>
      <c r="K265" s="18">
        <v>67069.38</v>
      </c>
    </row>
    <row r="266" spans="1:11" s="4" customFormat="1" ht="38.25" customHeight="1" x14ac:dyDescent="0.2">
      <c r="A266" s="71">
        <f t="shared" si="13"/>
        <v>79</v>
      </c>
      <c r="B266" s="139" t="s">
        <v>881</v>
      </c>
      <c r="C266" s="141" t="s">
        <v>543</v>
      </c>
      <c r="D266" s="143" t="s">
        <v>882</v>
      </c>
      <c r="E266" s="68" t="s">
        <v>600</v>
      </c>
      <c r="F266" s="5">
        <v>43096</v>
      </c>
      <c r="G266" s="145">
        <v>122500</v>
      </c>
      <c r="H266" s="72">
        <v>43461</v>
      </c>
      <c r="I266" s="143" t="s">
        <v>680</v>
      </c>
      <c r="J266" s="18" t="s">
        <v>57</v>
      </c>
      <c r="K266" s="8" t="s">
        <v>57</v>
      </c>
    </row>
    <row r="267" spans="1:11" s="4" customFormat="1" ht="38.25" x14ac:dyDescent="0.2">
      <c r="A267" s="42" t="s">
        <v>915</v>
      </c>
      <c r="B267" s="140"/>
      <c r="C267" s="142"/>
      <c r="D267" s="144"/>
      <c r="E267" s="68" t="s">
        <v>916</v>
      </c>
      <c r="F267" s="5">
        <v>43285</v>
      </c>
      <c r="G267" s="146"/>
      <c r="H267" s="72">
        <v>43469</v>
      </c>
      <c r="I267" s="144"/>
      <c r="J267" s="13" t="s">
        <v>971</v>
      </c>
      <c r="K267" s="18">
        <v>122500</v>
      </c>
    </row>
    <row r="268" spans="1:11" s="4" customFormat="1" ht="25.5" x14ac:dyDescent="0.2">
      <c r="A268" s="97">
        <f>A266+1</f>
        <v>80</v>
      </c>
      <c r="B268" s="101" t="s">
        <v>883</v>
      </c>
      <c r="C268" s="102" t="s">
        <v>543</v>
      </c>
      <c r="D268" s="99" t="s">
        <v>884</v>
      </c>
      <c r="E268" s="98" t="s">
        <v>600</v>
      </c>
      <c r="F268" s="5">
        <v>43098</v>
      </c>
      <c r="G268" s="98">
        <v>63750</v>
      </c>
      <c r="H268" s="100">
        <v>43463</v>
      </c>
      <c r="I268" s="99" t="s">
        <v>726</v>
      </c>
      <c r="J268" s="13" t="s">
        <v>981</v>
      </c>
      <c r="K268" s="18">
        <v>61625</v>
      </c>
    </row>
    <row r="269" spans="1:11" s="4" customFormat="1" ht="38.25" x14ac:dyDescent="0.2">
      <c r="A269" s="108">
        <f>A268+1</f>
        <v>81</v>
      </c>
      <c r="B269" s="106" t="s">
        <v>885</v>
      </c>
      <c r="C269" s="107" t="s">
        <v>543</v>
      </c>
      <c r="D269" s="110" t="s">
        <v>886</v>
      </c>
      <c r="E269" s="111" t="s">
        <v>600</v>
      </c>
      <c r="F269" s="5">
        <v>43098</v>
      </c>
      <c r="G269" s="111">
        <v>51116.25</v>
      </c>
      <c r="H269" s="109">
        <v>43463</v>
      </c>
      <c r="I269" s="110" t="s">
        <v>860</v>
      </c>
      <c r="J269" s="13" t="s">
        <v>982</v>
      </c>
      <c r="K269" s="18">
        <v>51056.25</v>
      </c>
    </row>
    <row r="270" spans="1:11" s="4" customFormat="1" x14ac:dyDescent="0.2"/>
    <row r="271" spans="1:11" s="4" customFormat="1" x14ac:dyDescent="0.2"/>
    <row r="272" spans="1:11" s="4" customFormat="1" x14ac:dyDescent="0.2"/>
    <row r="273" spans="1:11" s="4" customFormat="1" x14ac:dyDescent="0.2"/>
    <row r="274" spans="1:11" s="4" customFormat="1" x14ac:dyDescent="0.2"/>
    <row r="275" spans="1:11" s="4" customFormat="1" x14ac:dyDescent="0.2"/>
    <row r="276" spans="1:11" s="4" customFormat="1" x14ac:dyDescent="0.2"/>
    <row r="277" spans="1:11" s="4" customFormat="1" x14ac:dyDescent="0.2">
      <c r="A277" s="53"/>
      <c r="B277" s="83"/>
      <c r="C277" s="83"/>
      <c r="D277" s="84"/>
      <c r="E277" s="85"/>
      <c r="F277" s="86"/>
      <c r="G277" s="87"/>
      <c r="H277" s="53"/>
      <c r="I277" s="88"/>
      <c r="J277" s="53"/>
      <c r="K277" s="94"/>
    </row>
    <row r="278" spans="1:11" s="4" customFormat="1" x14ac:dyDescent="0.2">
      <c r="A278" s="53"/>
      <c r="B278" s="83"/>
      <c r="C278" s="83"/>
      <c r="D278" s="84"/>
      <c r="E278" s="85"/>
      <c r="F278" s="86"/>
      <c r="G278" s="87"/>
      <c r="H278" s="53"/>
      <c r="I278" s="88"/>
      <c r="J278" s="53"/>
      <c r="K278" s="94"/>
    </row>
    <row r="279" spans="1:11" s="4" customFormat="1" x14ac:dyDescent="0.2">
      <c r="A279" s="53"/>
      <c r="B279" s="83"/>
      <c r="C279" s="83"/>
      <c r="D279" s="84"/>
      <c r="E279" s="85"/>
      <c r="F279" s="86"/>
      <c r="G279" s="87"/>
      <c r="H279" s="53"/>
      <c r="I279" s="88"/>
      <c r="J279" s="53"/>
      <c r="K279" s="94"/>
    </row>
  </sheetData>
  <mergeCells count="148">
    <mergeCell ref="B266:B267"/>
    <mergeCell ref="C266:C267"/>
    <mergeCell ref="D266:D267"/>
    <mergeCell ref="G266:G267"/>
    <mergeCell ref="I266:I267"/>
    <mergeCell ref="B249:B250"/>
    <mergeCell ref="C249:C250"/>
    <mergeCell ref="D249:D250"/>
    <mergeCell ref="H249:H250"/>
    <mergeCell ref="I249:I250"/>
    <mergeCell ref="D253:D254"/>
    <mergeCell ref="E253:E254"/>
    <mergeCell ref="I253:I254"/>
    <mergeCell ref="C253:C254"/>
    <mergeCell ref="B253:B254"/>
    <mergeCell ref="B221:B224"/>
    <mergeCell ref="C221:C224"/>
    <mergeCell ref="D221:D224"/>
    <mergeCell ref="I221:I224"/>
    <mergeCell ref="B214:B215"/>
    <mergeCell ref="C214:C215"/>
    <mergeCell ref="D214:D215"/>
    <mergeCell ref="I214:I215"/>
    <mergeCell ref="B231:B232"/>
    <mergeCell ref="C231:C232"/>
    <mergeCell ref="E231:E232"/>
    <mergeCell ref="I231:I232"/>
    <mergeCell ref="H231:H232"/>
    <mergeCell ref="C67:C68"/>
    <mergeCell ref="B241:B243"/>
    <mergeCell ref="B261:B262"/>
    <mergeCell ref="C261:C262"/>
    <mergeCell ref="D261:D262"/>
    <mergeCell ref="G261:G262"/>
    <mergeCell ref="I261:I262"/>
    <mergeCell ref="C133:C143"/>
    <mergeCell ref="E133:E143"/>
    <mergeCell ref="B165:B166"/>
    <mergeCell ref="C165:C166"/>
    <mergeCell ref="E165:E166"/>
    <mergeCell ref="C157:C158"/>
    <mergeCell ref="B157:B158"/>
    <mergeCell ref="E157:E158"/>
    <mergeCell ref="I187:I189"/>
    <mergeCell ref="A168:K168"/>
    <mergeCell ref="H187:H188"/>
    <mergeCell ref="I152:I153"/>
    <mergeCell ref="C241:C243"/>
    <mergeCell ref="D241:D243"/>
    <mergeCell ref="G241:G243"/>
    <mergeCell ref="I241:I243"/>
    <mergeCell ref="A253:A254"/>
    <mergeCell ref="A4:K4"/>
    <mergeCell ref="B103:B104"/>
    <mergeCell ref="B133:B143"/>
    <mergeCell ref="A129:K129"/>
    <mergeCell ref="C120:C122"/>
    <mergeCell ref="B120:B122"/>
    <mergeCell ref="B112:B113"/>
    <mergeCell ref="B152:B153"/>
    <mergeCell ref="E120:E122"/>
    <mergeCell ref="E50:E51"/>
    <mergeCell ref="E73:E76"/>
    <mergeCell ref="B73:B76"/>
    <mergeCell ref="C73:C76"/>
    <mergeCell ref="C69:C71"/>
    <mergeCell ref="B69:B71"/>
    <mergeCell ref="E69:E71"/>
    <mergeCell ref="E84:E93"/>
    <mergeCell ref="E108:E109"/>
    <mergeCell ref="D108:D109"/>
    <mergeCell ref="C108:C109"/>
    <mergeCell ref="B108:B109"/>
    <mergeCell ref="C84:C93"/>
    <mergeCell ref="B99:B102"/>
    <mergeCell ref="B67:B68"/>
    <mergeCell ref="B50:B51"/>
    <mergeCell ref="E67:E68"/>
    <mergeCell ref="A167:K167"/>
    <mergeCell ref="C152:C153"/>
    <mergeCell ref="E152:E153"/>
    <mergeCell ref="A1:K1"/>
    <mergeCell ref="A2:K2"/>
    <mergeCell ref="K69:K70"/>
    <mergeCell ref="F69:F70"/>
    <mergeCell ref="G69:G70"/>
    <mergeCell ref="H69:H70"/>
    <mergeCell ref="I69:I70"/>
    <mergeCell ref="J69:J70"/>
    <mergeCell ref="A69:A70"/>
    <mergeCell ref="C5:C6"/>
    <mergeCell ref="B26:B27"/>
    <mergeCell ref="C42:C43"/>
    <mergeCell ref="A41:K41"/>
    <mergeCell ref="B21:B22"/>
    <mergeCell ref="B5:B6"/>
    <mergeCell ref="B19:B20"/>
    <mergeCell ref="B32:B33"/>
    <mergeCell ref="E48:E49"/>
    <mergeCell ref="B56:B61"/>
    <mergeCell ref="E187:E189"/>
    <mergeCell ref="I50:I51"/>
    <mergeCell ref="C48:C49"/>
    <mergeCell ref="E42:E43"/>
    <mergeCell ref="B42:B43"/>
    <mergeCell ref="B48:B49"/>
    <mergeCell ref="B106:B107"/>
    <mergeCell ref="C106:C107"/>
    <mergeCell ref="D106:D107"/>
    <mergeCell ref="E106:E107"/>
    <mergeCell ref="A82:K82"/>
    <mergeCell ref="I99:I102"/>
    <mergeCell ref="H99:H102"/>
    <mergeCell ref="F99:F102"/>
    <mergeCell ref="B84:B93"/>
    <mergeCell ref="D94:D95"/>
    <mergeCell ref="C99:C102"/>
    <mergeCell ref="E99:E102"/>
    <mergeCell ref="C103:C104"/>
    <mergeCell ref="I103:I104"/>
    <mergeCell ref="E103:E104"/>
    <mergeCell ref="C56:C61"/>
    <mergeCell ref="E56:E61"/>
    <mergeCell ref="A50:A51"/>
    <mergeCell ref="H242:H243"/>
    <mergeCell ref="C50:C51"/>
    <mergeCell ref="I67:I68"/>
    <mergeCell ref="B94:B95"/>
    <mergeCell ref="C94:C95"/>
    <mergeCell ref="B219:B220"/>
    <mergeCell ref="C219:C220"/>
    <mergeCell ref="D219:D220"/>
    <mergeCell ref="I219:I220"/>
    <mergeCell ref="H219:H220"/>
    <mergeCell ref="C112:C113"/>
    <mergeCell ref="D112:D113"/>
    <mergeCell ref="E112:E113"/>
    <mergeCell ref="B190:B192"/>
    <mergeCell ref="C190:C192"/>
    <mergeCell ref="E190:E192"/>
    <mergeCell ref="H190:H192"/>
    <mergeCell ref="I190:I192"/>
    <mergeCell ref="B217:B218"/>
    <mergeCell ref="C217:C218"/>
    <mergeCell ref="D217:D218"/>
    <mergeCell ref="I217:I218"/>
    <mergeCell ref="B187:B189"/>
    <mergeCell ref="C187:C189"/>
  </mergeCells>
  <printOptions horizontalCentered="1"/>
  <pageMargins left="0.11811023622047245" right="0.11811023622047245" top="0" bottom="0.35433070866141736" header="0" footer="0.19685039370078741"/>
  <pageSetup scale="75" fitToHeight="0" orientation="landscape" r:id="rId1"/>
  <headerFooter alignWithMargins="0">
    <oddFooter>Page &amp;P of &amp;N</oddFooter>
  </headerFooter>
  <rowBreaks count="14" manualBreakCount="14">
    <brk id="22" max="16383" man="1"/>
    <brk id="35" max="16383" man="1"/>
    <brk id="55" max="16383" man="1"/>
    <brk id="71" max="16383" man="1"/>
    <brk id="89" max="16383" man="1"/>
    <brk id="107" max="16383" man="1"/>
    <brk id="123" max="16383" man="1"/>
    <brk id="135" max="16383" man="1"/>
    <brk id="149" max="16383" man="1"/>
    <brk id="164" max="16383" man="1"/>
    <brk id="177" max="16383" man="1"/>
    <brk id="216" max="10" man="1"/>
    <brk id="244" max="10" man="1"/>
    <brk id="25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CA41-9EC6-4EA4-8C49-FECB0A2EDAE3}">
  <sheetPr>
    <pageSetUpPr fitToPage="1"/>
  </sheetPr>
  <dimension ref="A1:P10"/>
  <sheetViews>
    <sheetView topLeftCell="A6" workbookViewId="0">
      <selection activeCell="G5" sqref="G5"/>
    </sheetView>
  </sheetViews>
  <sheetFormatPr defaultRowHeight="12.75" x14ac:dyDescent="0.2"/>
  <cols>
    <col min="1" max="1" width="5.28515625" customWidth="1"/>
    <col min="4" max="4" width="15.28515625" customWidth="1"/>
    <col min="5" max="5" width="12.140625" customWidth="1"/>
    <col min="6" max="6" width="11.42578125" customWidth="1"/>
    <col min="8" max="8" width="13.85546875" customWidth="1"/>
    <col min="9" max="9" width="12" customWidth="1"/>
    <col min="10" max="10" width="11.42578125" customWidth="1"/>
    <col min="11" max="11" width="13.28515625" customWidth="1"/>
    <col min="13" max="13" width="19.5703125" customWidth="1"/>
    <col min="14" max="14" width="13" customWidth="1"/>
    <col min="16" max="16" width="10" bestFit="1" customWidth="1"/>
  </cols>
  <sheetData>
    <row r="1" spans="1:16" ht="15.75" x14ac:dyDescent="0.2">
      <c r="A1" s="166" t="s">
        <v>949</v>
      </c>
      <c r="B1" s="167"/>
      <c r="C1" s="167"/>
      <c r="D1" s="167"/>
      <c r="E1" s="167"/>
      <c r="F1" s="167"/>
      <c r="G1" s="167"/>
      <c r="H1" s="167"/>
      <c r="I1" s="167"/>
      <c r="J1" s="167"/>
      <c r="K1" s="167"/>
      <c r="L1" s="167"/>
      <c r="M1" s="167"/>
      <c r="N1" s="167"/>
      <c r="O1" s="167"/>
      <c r="P1" s="168"/>
    </row>
    <row r="2" spans="1:16" ht="14.25" x14ac:dyDescent="0.2">
      <c r="A2" s="169" t="s">
        <v>993</v>
      </c>
      <c r="B2" s="169"/>
      <c r="C2" s="169"/>
      <c r="D2" s="169"/>
      <c r="E2" s="169"/>
      <c r="F2" s="169"/>
      <c r="G2" s="169"/>
      <c r="H2" s="169"/>
      <c r="I2" s="169"/>
      <c r="J2" s="169"/>
      <c r="K2" s="169"/>
      <c r="L2" s="169"/>
      <c r="M2" s="169"/>
      <c r="N2" s="169"/>
      <c r="O2" s="169"/>
      <c r="P2" s="169"/>
    </row>
    <row r="3" spans="1:16" ht="89.25" x14ac:dyDescent="0.2">
      <c r="A3" s="24" t="s">
        <v>368</v>
      </c>
      <c r="B3" s="24" t="s">
        <v>367</v>
      </c>
      <c r="C3" s="24" t="s">
        <v>366</v>
      </c>
      <c r="D3" s="24" t="s">
        <v>365</v>
      </c>
      <c r="E3" s="24" t="s">
        <v>1002</v>
      </c>
      <c r="F3" s="24" t="s">
        <v>364</v>
      </c>
      <c r="G3" s="24" t="s">
        <v>363</v>
      </c>
      <c r="H3" s="24" t="s">
        <v>1003</v>
      </c>
      <c r="I3" s="24" t="s">
        <v>1004</v>
      </c>
      <c r="J3" s="24" t="s">
        <v>1005</v>
      </c>
      <c r="K3" s="24" t="s">
        <v>362</v>
      </c>
      <c r="L3" s="24" t="s">
        <v>361</v>
      </c>
      <c r="M3" s="24" t="s">
        <v>675</v>
      </c>
      <c r="N3" s="24" t="s">
        <v>1006</v>
      </c>
      <c r="O3" s="24" t="s">
        <v>360</v>
      </c>
      <c r="P3" s="24" t="s">
        <v>359</v>
      </c>
    </row>
    <row r="4" spans="1:16" ht="14.25" x14ac:dyDescent="0.2">
      <c r="A4" s="153" t="s">
        <v>1000</v>
      </c>
      <c r="B4" s="153"/>
      <c r="C4" s="153"/>
      <c r="D4" s="153"/>
      <c r="E4" s="153"/>
      <c r="F4" s="153"/>
      <c r="G4" s="153"/>
      <c r="H4" s="153"/>
      <c r="I4" s="153"/>
      <c r="J4" s="153"/>
      <c r="K4" s="153"/>
      <c r="L4" s="153"/>
      <c r="M4" s="153"/>
      <c r="N4" s="153"/>
      <c r="O4" s="153"/>
      <c r="P4" s="153"/>
    </row>
    <row r="5" spans="1:16" ht="185.25" customHeight="1" x14ac:dyDescent="0.2">
      <c r="A5" s="125">
        <v>1</v>
      </c>
      <c r="B5" s="129" t="s">
        <v>986</v>
      </c>
      <c r="C5" s="130" t="s">
        <v>543</v>
      </c>
      <c r="D5" s="127" t="s">
        <v>987</v>
      </c>
      <c r="E5" s="125" t="s">
        <v>1012</v>
      </c>
      <c r="F5" s="126" t="s">
        <v>988</v>
      </c>
      <c r="G5" s="5">
        <v>43859</v>
      </c>
      <c r="H5" s="128" t="s">
        <v>1013</v>
      </c>
      <c r="I5" s="8">
        <v>1998600</v>
      </c>
      <c r="J5" s="8">
        <v>2497807.5</v>
      </c>
      <c r="K5" s="126">
        <v>2498250</v>
      </c>
      <c r="L5" s="128">
        <v>44347</v>
      </c>
      <c r="M5" s="127" t="s">
        <v>989</v>
      </c>
      <c r="N5" s="125" t="s">
        <v>1014</v>
      </c>
      <c r="O5" s="58">
        <v>44372</v>
      </c>
      <c r="P5" s="18">
        <v>2497807.5</v>
      </c>
    </row>
    <row r="6" spans="1:16" ht="14.25" x14ac:dyDescent="0.2">
      <c r="A6" s="153" t="s">
        <v>1001</v>
      </c>
      <c r="B6" s="153"/>
      <c r="C6" s="153"/>
      <c r="D6" s="153"/>
      <c r="E6" s="153"/>
      <c r="F6" s="153"/>
      <c r="G6" s="153"/>
      <c r="H6" s="153"/>
      <c r="I6" s="153"/>
      <c r="J6" s="153"/>
      <c r="K6" s="153"/>
      <c r="L6" s="153"/>
      <c r="M6" s="153"/>
      <c r="N6" s="153"/>
      <c r="O6" s="153"/>
      <c r="P6" s="153"/>
    </row>
    <row r="7" spans="1:16" ht="84" customHeight="1" x14ac:dyDescent="0.2">
      <c r="A7" s="133">
        <v>1</v>
      </c>
      <c r="B7" s="139" t="s">
        <v>994</v>
      </c>
      <c r="C7" s="141" t="s">
        <v>543</v>
      </c>
      <c r="D7" s="143" t="s">
        <v>996</v>
      </c>
      <c r="E7" s="149" t="s">
        <v>1008</v>
      </c>
      <c r="F7" s="124" t="s">
        <v>988</v>
      </c>
      <c r="G7" s="5">
        <v>44208</v>
      </c>
      <c r="H7" s="121" t="s">
        <v>1009</v>
      </c>
      <c r="I7" s="170">
        <v>5199250</v>
      </c>
      <c r="J7" s="170">
        <v>1299812.5</v>
      </c>
      <c r="K7" s="145">
        <v>6499062.5</v>
      </c>
      <c r="L7" s="131">
        <v>44547</v>
      </c>
      <c r="M7" s="143" t="s">
        <v>989</v>
      </c>
      <c r="N7" s="179" t="s">
        <v>1007</v>
      </c>
      <c r="O7" s="181" t="s">
        <v>990</v>
      </c>
      <c r="P7" s="183"/>
    </row>
    <row r="8" spans="1:16" ht="69.75" customHeight="1" x14ac:dyDescent="0.2">
      <c r="A8" s="134"/>
      <c r="B8" s="140"/>
      <c r="C8" s="142"/>
      <c r="D8" s="144"/>
      <c r="E8" s="149"/>
      <c r="F8" s="124" t="s">
        <v>1017</v>
      </c>
      <c r="G8" s="5">
        <v>44391</v>
      </c>
      <c r="H8" s="123" t="s">
        <v>1016</v>
      </c>
      <c r="I8" s="171"/>
      <c r="J8" s="171"/>
      <c r="K8" s="146"/>
      <c r="L8" s="132"/>
      <c r="M8" s="144"/>
      <c r="N8" s="180"/>
      <c r="O8" s="182"/>
      <c r="P8" s="184"/>
    </row>
    <row r="9" spans="1:16" ht="114.75" x14ac:dyDescent="0.2">
      <c r="A9" s="114">
        <f>A7+1</f>
        <v>2</v>
      </c>
      <c r="B9" s="118" t="s">
        <v>995</v>
      </c>
      <c r="C9" s="119" t="s">
        <v>543</v>
      </c>
      <c r="D9" s="116" t="s">
        <v>997</v>
      </c>
      <c r="E9" s="120" t="s">
        <v>1008</v>
      </c>
      <c r="F9" s="115" t="s">
        <v>988</v>
      </c>
      <c r="G9" s="5">
        <v>44218</v>
      </c>
      <c r="H9" s="121" t="s">
        <v>1010</v>
      </c>
      <c r="I9" s="8">
        <v>11280000</v>
      </c>
      <c r="J9" s="8">
        <v>2820000</v>
      </c>
      <c r="K9" s="115">
        <v>14100000</v>
      </c>
      <c r="L9" s="117">
        <v>44958</v>
      </c>
      <c r="M9" s="116" t="s">
        <v>989</v>
      </c>
      <c r="N9" s="29" t="s">
        <v>1007</v>
      </c>
      <c r="O9" s="58" t="s">
        <v>990</v>
      </c>
      <c r="P9" s="122"/>
    </row>
    <row r="10" spans="1:16" ht="113.25" customHeight="1" x14ac:dyDescent="0.2">
      <c r="A10" s="114">
        <f>A9+1</f>
        <v>3</v>
      </c>
      <c r="B10" s="118" t="s">
        <v>998</v>
      </c>
      <c r="C10" s="119" t="s">
        <v>543</v>
      </c>
      <c r="D10" s="116" t="s">
        <v>999</v>
      </c>
      <c r="E10" s="120" t="s">
        <v>1008</v>
      </c>
      <c r="F10" s="115" t="s">
        <v>988</v>
      </c>
      <c r="G10" s="5">
        <v>44218</v>
      </c>
      <c r="H10" s="121" t="s">
        <v>1011</v>
      </c>
      <c r="I10" s="8">
        <v>8840000</v>
      </c>
      <c r="J10" s="8">
        <v>2210000</v>
      </c>
      <c r="K10" s="115">
        <v>11050000</v>
      </c>
      <c r="L10" s="117">
        <v>44958</v>
      </c>
      <c r="M10" s="116" t="s">
        <v>989</v>
      </c>
      <c r="N10" s="29" t="s">
        <v>1007</v>
      </c>
      <c r="O10" s="58" t="s">
        <v>990</v>
      </c>
      <c r="P10" s="122"/>
    </row>
  </sheetData>
  <mergeCells count="17">
    <mergeCell ref="P7:P8"/>
    <mergeCell ref="A4:P4"/>
    <mergeCell ref="A6:P6"/>
    <mergeCell ref="A1:P1"/>
    <mergeCell ref="A2:P2"/>
    <mergeCell ref="A7:A8"/>
    <mergeCell ref="B7:B8"/>
    <mergeCell ref="C7:C8"/>
    <mergeCell ref="D7:D8"/>
    <mergeCell ref="E7:E8"/>
    <mergeCell ref="I7:I8"/>
    <mergeCell ref="J7:J8"/>
    <mergeCell ref="K7:K8"/>
    <mergeCell ref="L7:L8"/>
    <mergeCell ref="M7:M8"/>
    <mergeCell ref="N7:N8"/>
    <mergeCell ref="O7:O8"/>
  </mergeCells>
  <pageMargins left="0.7" right="0.7"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izvršenje do 30.09.2021.</vt:lpstr>
      <vt:lpstr>izvršenje do 30.09.2021. (2)</vt:lpstr>
      <vt:lpstr>'izvršenje do 30.09.2021.'!Ispis_naslova</vt:lpstr>
      <vt:lpstr>'izvršenje do 30.09.2021.'!Podrucje_ispisa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Romana Butina</dc:creator>
  <cp:lastModifiedBy>Marina Rudman</cp:lastModifiedBy>
  <cp:lastPrinted>2021-05-10T11:49:03Z</cp:lastPrinted>
  <dcterms:created xsi:type="dcterms:W3CDTF">2015-11-10T14:11:58Z</dcterms:created>
  <dcterms:modified xsi:type="dcterms:W3CDTF">2021-10-14T10:02:54Z</dcterms:modified>
</cp:coreProperties>
</file>